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renomirabile/Desktop/"/>
    </mc:Choice>
  </mc:AlternateContent>
  <xr:revisionPtr revIDLastSave="0" documentId="13_ncr:1_{09A1041D-19C2-7A4F-9218-61702D84DA9F}" xr6:coauthVersionLast="47" xr6:coauthVersionMax="47" xr10:uidLastSave="{00000000-0000-0000-0000-000000000000}"/>
  <bookViews>
    <workbookView xWindow="22220" yWindow="1300" windowWidth="21960" windowHeight="21540" tabRatio="500" xr2:uid="{00000000-000D-0000-FFFF-FFFF00000000}"/>
  </bookViews>
  <sheets>
    <sheet name="01-ordine" sheetId="2" r:id="rId1"/>
  </sheets>
  <definedNames>
    <definedName name="Excel_BuiltIn_Print_Area" localSheetId="0">'01-ordine'!$F$1:$J$50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2" l="1"/>
  <c r="E59" i="2"/>
  <c r="B59" i="2"/>
  <c r="A59" i="2"/>
  <c r="J38" i="2"/>
  <c r="I38" i="2"/>
  <c r="G59" i="2" s="1"/>
  <c r="J59" i="2" s="1"/>
  <c r="B67" i="2"/>
  <c r="B66" i="2"/>
  <c r="B65" i="2"/>
  <c r="B64" i="2"/>
  <c r="B63" i="2"/>
  <c r="B62" i="2"/>
  <c r="B61" i="2"/>
  <c r="B60" i="2"/>
  <c r="B58" i="2"/>
  <c r="B57" i="2"/>
  <c r="B56" i="2"/>
  <c r="J40" i="2"/>
  <c r="J45" i="2"/>
  <c r="F67" i="2"/>
  <c r="E67" i="2"/>
  <c r="A67" i="2"/>
  <c r="F66" i="2"/>
  <c r="E66" i="2"/>
  <c r="A66" i="2"/>
  <c r="F65" i="2"/>
  <c r="E65" i="2"/>
  <c r="A65" i="2"/>
  <c r="F64" i="2"/>
  <c r="E64" i="2"/>
  <c r="A64" i="2"/>
  <c r="F63" i="2"/>
  <c r="E63" i="2"/>
  <c r="A63" i="2"/>
  <c r="F62" i="2"/>
  <c r="E62" i="2"/>
  <c r="A62" i="2"/>
  <c r="F61" i="2"/>
  <c r="E61" i="2"/>
  <c r="A61" i="2"/>
  <c r="F60" i="2"/>
  <c r="E60" i="2"/>
  <c r="A60" i="2"/>
  <c r="F58" i="2"/>
  <c r="E58" i="2"/>
  <c r="A58" i="2"/>
  <c r="F57" i="2"/>
  <c r="E57" i="2"/>
  <c r="A57" i="2"/>
  <c r="F56" i="2"/>
  <c r="E56" i="2"/>
  <c r="A56" i="2"/>
  <c r="H47" i="2"/>
  <c r="J46" i="2"/>
  <c r="I46" i="2"/>
  <c r="I45" i="2"/>
  <c r="G66" i="2" s="1"/>
  <c r="J66" i="2" s="1"/>
  <c r="J44" i="2"/>
  <c r="I44" i="2"/>
  <c r="G65" i="2" s="1"/>
  <c r="J65" i="2" s="1"/>
  <c r="J43" i="2"/>
  <c r="I43" i="2"/>
  <c r="G64" i="2" s="1"/>
  <c r="J64" i="2" s="1"/>
  <c r="J42" i="2"/>
  <c r="I42" i="2"/>
  <c r="J41" i="2"/>
  <c r="I41" i="2"/>
  <c r="G62" i="2" s="1"/>
  <c r="J62" i="2" s="1"/>
  <c r="I40" i="2"/>
  <c r="G61" i="2" s="1"/>
  <c r="J61" i="2" s="1"/>
  <c r="J39" i="2"/>
  <c r="I39" i="2"/>
  <c r="G60" i="2" s="1"/>
  <c r="J60" i="2" s="1"/>
  <c r="J37" i="2"/>
  <c r="I37" i="2"/>
  <c r="J36" i="2"/>
  <c r="I36" i="2"/>
  <c r="G57" i="2" s="1"/>
  <c r="J57" i="2" s="1"/>
  <c r="J35" i="2"/>
  <c r="I35" i="2"/>
  <c r="G56" i="2" s="1"/>
  <c r="J56" i="2" s="1"/>
  <c r="G58" i="2" l="1"/>
  <c r="J58" i="2" s="1"/>
  <c r="I47" i="2"/>
  <c r="G67" i="2"/>
  <c r="J67" i="2" s="1"/>
  <c r="G63" i="2"/>
  <c r="J63" i="2" s="1"/>
  <c r="J47" i="2"/>
  <c r="J68" i="2" l="1"/>
  <c r="A28" i="2" s="1"/>
  <c r="E28" i="2" s="1"/>
  <c r="G28" i="2" l="1"/>
  <c r="J69" i="2"/>
  <c r="J70" i="2" s="1"/>
</calcChain>
</file>

<file path=xl/sharedStrings.xml><?xml version="1.0" encoding="utf-8"?>
<sst xmlns="http://schemas.openxmlformats.org/spreadsheetml/2006/main" count="98" uniqueCount="84">
  <si>
    <t>Data</t>
  </si>
  <si>
    <t>DESTINATARIO</t>
  </si>
  <si>
    <t>(ev. G.A.S. di riferimento)</t>
  </si>
  <si>
    <t>PARTITA IVA</t>
  </si>
  <si>
    <t>CODICE FISCALE</t>
  </si>
  <si>
    <t>DESTINAZIONE MERCE</t>
  </si>
  <si>
    <t>Quota minima ordine 250,00 euro</t>
  </si>
  <si>
    <t>codice</t>
  </si>
  <si>
    <t>tipologia</t>
  </si>
  <si>
    <t>pz cartone</t>
  </si>
  <si>
    <t>CARTONI</t>
  </si>
  <si>
    <t>pezzi</t>
  </si>
  <si>
    <t>peso [Kg]</t>
  </si>
  <si>
    <t>TOTALI</t>
  </si>
  <si>
    <t>PAG. 1</t>
  </si>
  <si>
    <t>ATTENZIONE: questa pagina è bloccata, compilare solo la PAG. 1</t>
  </si>
  <si>
    <t>pezzi x cartoni</t>
  </si>
  <si>
    <t>ORDINE
IN CARTONI</t>
  </si>
  <si>
    <t>ORDINE
IN PEZZI</t>
  </si>
  <si>
    <t>Prezzo al 
pubblico</t>
  </si>
  <si>
    <t>Sconto</t>
  </si>
  <si>
    <t>IMPORTO SCONTATO</t>
  </si>
  <si>
    <t>Quota minima ordine</t>
  </si>
  <si>
    <t>Costo trasporto</t>
  </si>
  <si>
    <t>PAG. 2</t>
  </si>
  <si>
    <t>Nome</t>
  </si>
  <si>
    <t>Cognome</t>
  </si>
  <si>
    <t>Ragione Sociale</t>
  </si>
  <si>
    <t>INDIRIZZO</t>
  </si>
  <si>
    <t>CAP</t>
  </si>
  <si>
    <t>CODICE UNIVOCO</t>
  </si>
  <si>
    <t>PEC</t>
  </si>
  <si>
    <t>Regolamento UE 2016/679 sulla protezione dei Dati Personali (GDPR) - Per la tutela della privacy, i v/s dati personali saranno utilizzati per soli fini contabili. In assenza di v/s formale dissenso, ci riteniamo autorizzati a tale trattamento.</t>
  </si>
  <si>
    <t>NOTE</t>
  </si>
  <si>
    <t>Referente consegna</t>
  </si>
  <si>
    <t>AVVISARE PER LA CONSEGNA</t>
  </si>
  <si>
    <t>COMUNE</t>
  </si>
  <si>
    <t>PROVINCIA</t>
  </si>
  <si>
    <t>NUMERO</t>
  </si>
  <si>
    <t>EMAIL</t>
  </si>
  <si>
    <t>TELEFONO</t>
  </si>
  <si>
    <t>SI   TASSATIVO</t>
  </si>
  <si>
    <t>NB: inserire con attenzione i propri DATI; per l'ordine inserire solo il nunero dei CARTONI!!!</t>
  </si>
  <si>
    <t>Intestatario Bonifico</t>
  </si>
  <si>
    <t>&gt;TW EXCELENTE moka 250g</t>
  </si>
  <si>
    <t>Costo Trasporto</t>
  </si>
  <si>
    <t>SOCIO:</t>
  </si>
  <si>
    <t>Compilare il modulo in ogni sua parte e inviare a: prefinanziamentotatawelo@gmail.com</t>
  </si>
  <si>
    <t>Costo trasporto "forfait" 20,00 € per ordini minori di 360,00 €</t>
  </si>
  <si>
    <t>Per ORDINI minori di 360,00 euro viene imputato un costo trasporto "forfait" di 20,00 euro.</t>
  </si>
  <si>
    <t>Si/No</t>
  </si>
  <si>
    <t>DETTAGLIO QUOTA DA VERSARE</t>
  </si>
  <si>
    <t>Quota da versare</t>
  </si>
  <si>
    <t>Caffè ordinato</t>
  </si>
  <si>
    <t xml:space="preserve">CAFFE' ORDINATO &gt;&gt;&gt;  </t>
  </si>
  <si>
    <t xml:space="preserve">Costo trasporto
 (per ordini minori di 360,00 euro) &gt;&gt;&gt;  </t>
  </si>
  <si>
    <t>&gt;TW EFFE CAFE' moka 250g</t>
  </si>
  <si>
    <t xml:space="preserve">QUOTA DA VERSARE &gt;&gt;&gt;  </t>
  </si>
  <si>
    <t>Per Bilancio Sociale indicare, anche solo approssimativamente, il N. dei partecipanti, grazie!</t>
  </si>
  <si>
    <t>N.</t>
  </si>
  <si>
    <t>TTWGRAARR-500</t>
  </si>
  <si>
    <t>TTWMACARR-250</t>
  </si>
  <si>
    <t>TTWMACCAR-250</t>
  </si>
  <si>
    <t>TTWMACCHI-250</t>
  </si>
  <si>
    <t>TTWMACDEC-250</t>
  </si>
  <si>
    <t>TTWGRAEFF-500</t>
  </si>
  <si>
    <t>TTWMACEFF-250</t>
  </si>
  <si>
    <t>TTWMACESP-250</t>
  </si>
  <si>
    <t>TTWMACEXC-250</t>
  </si>
  <si>
    <t>TTWCIADEC-150</t>
  </si>
  <si>
    <t>TTWCIAEFF-150</t>
  </si>
  <si>
    <t>&gt;TW Cialde Decaffeinato 7g</t>
  </si>
  <si>
    <t>&gt;TW Chiapas Monorigine moka 250g</t>
  </si>
  <si>
    <t>&gt;TW Miscela arab/robusta moka 250g</t>
  </si>
  <si>
    <t>&gt;TW Espresso 250g</t>
  </si>
  <si>
    <t>&gt;TW Decaffeinato Nat. Moka 250g</t>
  </si>
  <si>
    <t>&gt;TW CARACOLITO moka 250g</t>
  </si>
  <si>
    <t>&gt;TW Cialde Miscela (30/70) 7g</t>
  </si>
  <si>
    <t>NO</t>
  </si>
  <si>
    <t>&gt;TW GRANI EFFE CAFE' arabica 500g</t>
  </si>
  <si>
    <t>TTWCIAMIS-150</t>
  </si>
  <si>
    <t>&gt;TW CIALDE EFFE CAFE' arabica 7g</t>
  </si>
  <si>
    <t>&gt;TW Grani arab/robusta (50/50) 500g</t>
  </si>
  <si>
    <t>"PRAC 2024" Sconto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</si>
</sst>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€-410]\ #,##0.00"/>
    <numFmt numFmtId="166" formatCode="0.000"/>
  </numFmts>
  <fonts count="41">
    <font>
      <sz val="10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39"/>
      <name val="Arial"/>
      <family val="2"/>
    </font>
    <font>
      <sz val="12"/>
      <color indexed="39"/>
      <name val="Calibri"/>
      <family val="2"/>
    </font>
    <font>
      <b/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color indexed="8"/>
      <name val="Arial"/>
      <family val="2"/>
    </font>
    <font>
      <b/>
      <sz val="11"/>
      <color indexed="10"/>
      <name val="Arial"/>
      <family val="2"/>
    </font>
    <font>
      <sz val="5"/>
      <name val="Arial"/>
      <family val="2"/>
    </font>
    <font>
      <b/>
      <sz val="14"/>
      <name val="Arial"/>
      <family val="2"/>
      <charset val="1"/>
    </font>
    <font>
      <sz val="11"/>
      <color indexed="8"/>
      <name val="Arial"/>
      <family val="2"/>
    </font>
    <font>
      <b/>
      <sz val="11"/>
      <color indexed="39"/>
      <name val="Arial"/>
      <family val="2"/>
    </font>
    <font>
      <sz val="11"/>
      <color indexed="39"/>
      <name val="Arial"/>
      <family val="2"/>
    </font>
    <font>
      <b/>
      <sz val="11"/>
      <color rgb="FFFF0000"/>
      <name val="Arial"/>
      <family val="2"/>
    </font>
    <font>
      <b/>
      <sz val="11"/>
      <color rgb="FF1B3CC2"/>
      <name val="Arial"/>
      <family val="2"/>
    </font>
    <font>
      <sz val="16"/>
      <name val="Arial"/>
      <family val="2"/>
    </font>
    <font>
      <sz val="11"/>
      <color indexed="39"/>
      <name val="Calibri"/>
      <family val="2"/>
    </font>
    <font>
      <b/>
      <u/>
      <sz val="14"/>
      <name val="Times New Roman"/>
      <family val="1"/>
    </font>
    <font>
      <sz val="11"/>
      <name val="Times New Roman"/>
      <family val="1"/>
    </font>
    <font>
      <sz val="11"/>
      <color rgb="FFFF0000"/>
      <name val="Arial"/>
      <family val="2"/>
    </font>
    <font>
      <b/>
      <sz val="12"/>
      <color theme="4"/>
      <name val="Arial"/>
      <family val="2"/>
    </font>
    <font>
      <b/>
      <i/>
      <sz val="10"/>
      <name val="Times New Roman"/>
      <family val="1"/>
    </font>
    <font>
      <b/>
      <sz val="11"/>
      <color rgb="FF0000D4"/>
      <name val="Arial"/>
      <family val="2"/>
    </font>
    <font>
      <sz val="10"/>
      <color rgb="FF0000D4"/>
      <name val="Arial"/>
      <family val="2"/>
    </font>
    <font>
      <b/>
      <sz val="8"/>
      <color theme="4"/>
      <name val="Arial"/>
      <family val="2"/>
    </font>
    <font>
      <sz val="8"/>
      <color theme="4"/>
      <name val="Arial"/>
      <family val="2"/>
    </font>
    <font>
      <b/>
      <sz val="14"/>
      <color rgb="FFFF000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3"/>
        <bgColor indexed="10"/>
      </patternFill>
    </fill>
    <fill>
      <patternFill patternType="solid">
        <fgColor indexed="43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49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11"/>
      </left>
      <right/>
      <top style="thick">
        <color indexed="11"/>
      </top>
      <bottom style="thin">
        <color indexed="8"/>
      </bottom>
      <diagonal/>
    </border>
    <border>
      <left/>
      <right/>
      <top style="thick">
        <color indexed="11"/>
      </top>
      <bottom style="thin">
        <color indexed="8"/>
      </bottom>
      <diagonal/>
    </border>
    <border>
      <left/>
      <right style="thick">
        <color indexed="11"/>
      </right>
      <top style="thick">
        <color indexed="11"/>
      </top>
      <bottom style="thin">
        <color indexed="8"/>
      </bottom>
      <diagonal/>
    </border>
    <border>
      <left style="thick">
        <color indexed="11"/>
      </left>
      <right/>
      <top style="thick">
        <color indexed="11"/>
      </top>
      <bottom style="thin">
        <color auto="1"/>
      </bottom>
      <diagonal/>
    </border>
    <border>
      <left/>
      <right/>
      <top style="thick">
        <color indexed="11"/>
      </top>
      <bottom style="thin">
        <color auto="1"/>
      </bottom>
      <diagonal/>
    </border>
    <border>
      <left/>
      <right style="thick">
        <color indexed="11"/>
      </right>
      <top style="thick">
        <color indexed="11"/>
      </top>
      <bottom style="thin">
        <color auto="1"/>
      </bottom>
      <diagonal/>
    </border>
    <border>
      <left style="thin">
        <color auto="1"/>
      </left>
      <right style="thick">
        <color indexed="11"/>
      </right>
      <top style="thick">
        <color indexed="11"/>
      </top>
      <bottom style="thin">
        <color auto="1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rgb="FF1B3CC2"/>
      </left>
      <right style="thick">
        <color rgb="FF1B3CC2"/>
      </right>
      <top style="thick">
        <color rgb="FF1B3CC2"/>
      </top>
      <bottom/>
      <diagonal/>
    </border>
    <border>
      <left style="thick">
        <color rgb="FF1B3CC2"/>
      </left>
      <right style="thick">
        <color rgb="FF1B3CC2"/>
      </right>
      <top style="thin">
        <color auto="1"/>
      </top>
      <bottom style="thin">
        <color indexed="8"/>
      </bottom>
      <diagonal/>
    </border>
    <border>
      <left style="thick">
        <color indexed="11"/>
      </left>
      <right/>
      <top style="thick">
        <color indexed="11"/>
      </top>
      <bottom/>
      <diagonal/>
    </border>
    <border>
      <left/>
      <right/>
      <top style="thick">
        <color indexed="11"/>
      </top>
      <bottom/>
      <diagonal/>
    </border>
    <border>
      <left/>
      <right style="thin">
        <color auto="1"/>
      </right>
      <top style="thick">
        <color indexed="11"/>
      </top>
      <bottom/>
      <diagonal/>
    </border>
    <border>
      <left style="thick">
        <color indexed="11"/>
      </left>
      <right/>
      <top/>
      <bottom style="thick">
        <color indexed="11"/>
      </bottom>
      <diagonal/>
    </border>
    <border>
      <left/>
      <right/>
      <top/>
      <bottom style="thick">
        <color indexed="11"/>
      </bottom>
      <diagonal/>
    </border>
    <border>
      <left/>
      <right style="thin">
        <color auto="1"/>
      </right>
      <top/>
      <bottom style="thick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8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1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11"/>
      </right>
      <top style="thin">
        <color indexed="8"/>
      </top>
      <bottom style="thin">
        <color indexed="8"/>
      </bottom>
      <diagonal/>
    </border>
    <border>
      <left style="thick">
        <color indexed="11"/>
      </left>
      <right/>
      <top style="thin">
        <color indexed="8"/>
      </top>
      <bottom style="thick">
        <color indexed="11"/>
      </bottom>
      <diagonal/>
    </border>
    <border>
      <left/>
      <right/>
      <top style="thin">
        <color indexed="8"/>
      </top>
      <bottom style="thick">
        <color indexed="11"/>
      </bottom>
      <diagonal/>
    </border>
    <border>
      <left/>
      <right style="thin">
        <color auto="1"/>
      </right>
      <top style="thin">
        <color indexed="8"/>
      </top>
      <bottom style="thick">
        <color indexed="11"/>
      </bottom>
      <diagonal/>
    </border>
    <border>
      <left style="thin">
        <color indexed="8"/>
      </left>
      <right/>
      <top style="thin">
        <color indexed="8"/>
      </top>
      <bottom style="thick">
        <color indexed="11"/>
      </bottom>
      <diagonal/>
    </border>
    <border>
      <left/>
      <right style="thick">
        <color indexed="11"/>
      </right>
      <top style="thin">
        <color indexed="8"/>
      </top>
      <bottom style="thick">
        <color indexed="11"/>
      </bottom>
      <diagonal/>
    </border>
    <border>
      <left style="thick">
        <color indexed="11"/>
      </left>
      <right/>
      <top style="thin">
        <color auto="1"/>
      </top>
      <bottom style="thick">
        <color indexed="11"/>
      </bottom>
      <diagonal/>
    </border>
    <border>
      <left/>
      <right/>
      <top style="thin">
        <color auto="1"/>
      </top>
      <bottom style="thick">
        <color indexed="11"/>
      </bottom>
      <diagonal/>
    </border>
    <border>
      <left/>
      <right style="thick">
        <color indexed="11"/>
      </right>
      <top style="thin">
        <color auto="1"/>
      </top>
      <bottom style="thick">
        <color indexed="11"/>
      </bottom>
      <diagonal/>
    </border>
    <border>
      <left style="thin">
        <color auto="1"/>
      </left>
      <right style="thick">
        <color indexed="11"/>
      </right>
      <top style="thin">
        <color auto="1"/>
      </top>
      <bottom style="thick">
        <color indexed="1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rgb="FF1B3CC2"/>
      </left>
      <right style="thick">
        <color rgb="FF1B3CC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rgb="FF1B3CC2"/>
      </left>
      <right style="thick">
        <color rgb="FF1B3CC2"/>
      </right>
      <top/>
      <bottom style="thick">
        <color rgb="FF1B3CC2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</cellStyleXfs>
  <cellXfs count="2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/>
    <xf numFmtId="0" fontId="15" fillId="0" borderId="0" xfId="0" applyFont="1"/>
    <xf numFmtId="0" fontId="7" fillId="0" borderId="0" xfId="0" applyFont="1" applyAlignment="1">
      <alignment vertical="center"/>
    </xf>
    <xf numFmtId="2" fontId="15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8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26" fillId="4" borderId="17" xfId="0" applyFont="1" applyFill="1" applyBorder="1" applyAlignment="1" applyProtection="1">
      <alignment horizontal="center" vertical="center"/>
      <protection locked="0"/>
    </xf>
    <xf numFmtId="0" fontId="26" fillId="7" borderId="16" xfId="0" applyFont="1" applyFill="1" applyBorder="1" applyAlignment="1" applyProtection="1">
      <alignment horizontal="center" vertical="center"/>
      <protection locked="0"/>
    </xf>
    <xf numFmtId="0" fontId="10" fillId="8" borderId="25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 wrapText="1"/>
    </xf>
    <xf numFmtId="0" fontId="23" fillId="0" borderId="24" xfId="0" applyFont="1" applyBorder="1" applyAlignment="1" applyProtection="1">
      <alignment horizontal="left" vertical="center" wrapText="1"/>
      <protection locked="0"/>
    </xf>
    <xf numFmtId="49" fontId="23" fillId="0" borderId="24" xfId="0" applyNumberFormat="1" applyFont="1" applyBorder="1" applyAlignment="1" applyProtection="1">
      <alignment horizontal="left" vertical="center" wrapText="1"/>
      <protection locked="0"/>
    </xf>
    <xf numFmtId="1" fontId="32" fillId="0" borderId="49" xfId="0" applyNumberFormat="1" applyFont="1" applyBorder="1" applyAlignment="1" applyProtection="1">
      <alignment horizontal="center" vertical="center" wrapText="1"/>
      <protection locked="0"/>
    </xf>
    <xf numFmtId="0" fontId="15" fillId="7" borderId="52" xfId="0" applyFont="1" applyFill="1" applyBorder="1" applyAlignment="1">
      <alignment horizontal="center" vertical="center"/>
    </xf>
    <xf numFmtId="0" fontId="11" fillId="7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26" fillId="7" borderId="53" xfId="0" applyFont="1" applyFill="1" applyBorder="1" applyAlignment="1" applyProtection="1">
      <alignment horizontal="center" vertical="center"/>
      <protection locked="0"/>
    </xf>
    <xf numFmtId="0" fontId="26" fillId="4" borderId="53" xfId="0" applyFont="1" applyFill="1" applyBorder="1" applyAlignment="1" applyProtection="1">
      <alignment horizontal="center" vertical="center"/>
      <protection locked="0"/>
    </xf>
    <xf numFmtId="0" fontId="15" fillId="0" borderId="52" xfId="0" applyFont="1" applyBorder="1" applyAlignment="1">
      <alignment horizontal="center" vertical="center"/>
    </xf>
    <xf numFmtId="0" fontId="26" fillId="0" borderId="53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/>
    </xf>
    <xf numFmtId="0" fontId="22" fillId="7" borderId="54" xfId="0" applyFont="1" applyFill="1" applyBorder="1" applyAlignment="1">
      <alignment horizontal="center" vertical="center" wrapText="1"/>
    </xf>
    <xf numFmtId="0" fontId="11" fillId="7" borderId="54" xfId="0" applyFont="1" applyFill="1" applyBorder="1" applyAlignment="1">
      <alignment horizontal="center" vertical="center"/>
    </xf>
    <xf numFmtId="0" fontId="15" fillId="7" borderId="54" xfId="0" applyFont="1" applyFill="1" applyBorder="1" applyAlignment="1">
      <alignment horizontal="center" vertical="center"/>
    </xf>
    <xf numFmtId="164" fontId="15" fillId="7" borderId="54" xfId="0" applyNumberFormat="1" applyFont="1" applyFill="1" applyBorder="1" applyAlignment="1">
      <alignment horizontal="center" vertical="center"/>
    </xf>
    <xf numFmtId="9" fontId="25" fillId="7" borderId="54" xfId="0" applyNumberFormat="1" applyFont="1" applyFill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54" xfId="0" applyNumberFormat="1" applyFont="1" applyBorder="1" applyAlignment="1">
      <alignment horizontal="center" vertical="center"/>
    </xf>
    <xf numFmtId="9" fontId="25" fillId="0" borderId="54" xfId="0" applyNumberFormat="1" applyFont="1" applyBorder="1" applyAlignment="1">
      <alignment horizontal="center" vertical="center" wrapText="1"/>
    </xf>
    <xf numFmtId="0" fontId="22" fillId="5" borderId="54" xfId="0" applyFont="1" applyFill="1" applyBorder="1" applyAlignment="1">
      <alignment horizontal="center" vertical="center" wrapText="1"/>
    </xf>
    <xf numFmtId="0" fontId="11" fillId="5" borderId="54" xfId="0" applyFont="1" applyFill="1" applyBorder="1" applyAlignment="1">
      <alignment horizontal="center" vertical="center"/>
    </xf>
    <xf numFmtId="0" fontId="15" fillId="5" borderId="54" xfId="0" applyFont="1" applyFill="1" applyBorder="1" applyAlignment="1">
      <alignment horizontal="center" vertical="center"/>
    </xf>
    <xf numFmtId="164" fontId="15" fillId="5" borderId="54" xfId="0" applyNumberFormat="1" applyFont="1" applyFill="1" applyBorder="1" applyAlignment="1">
      <alignment horizontal="center" vertical="center"/>
    </xf>
    <xf numFmtId="9" fontId="25" fillId="5" borderId="54" xfId="0" applyNumberFormat="1" applyFont="1" applyFill="1" applyBorder="1" applyAlignment="1">
      <alignment horizontal="center" vertical="center" wrapText="1"/>
    </xf>
    <xf numFmtId="0" fontId="22" fillId="5" borderId="54" xfId="0" applyFont="1" applyFill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38" fillId="0" borderId="3" xfId="0" applyFont="1" applyBorder="1" applyAlignment="1" applyProtection="1">
      <alignment horizontal="center" vertical="center"/>
      <protection locked="0"/>
    </xf>
    <xf numFmtId="0" fontId="15" fillId="9" borderId="52" xfId="0" applyFont="1" applyFill="1" applyBorder="1" applyAlignment="1">
      <alignment horizontal="center" vertical="center"/>
    </xf>
    <xf numFmtId="0" fontId="26" fillId="9" borderId="53" xfId="0" applyFont="1" applyFill="1" applyBorder="1" applyAlignment="1" applyProtection="1">
      <alignment horizontal="center" vertical="center"/>
      <protection locked="0"/>
    </xf>
    <xf numFmtId="0" fontId="11" fillId="9" borderId="51" xfId="0" applyFont="1" applyFill="1" applyBorder="1" applyAlignment="1">
      <alignment horizontal="center" vertical="center"/>
    </xf>
    <xf numFmtId="0" fontId="22" fillId="10" borderId="54" xfId="0" applyFont="1" applyFill="1" applyBorder="1" applyAlignment="1">
      <alignment horizontal="center" vertical="center" wrapText="1"/>
    </xf>
    <xf numFmtId="0" fontId="11" fillId="10" borderId="54" xfId="0" applyFont="1" applyFill="1" applyBorder="1" applyAlignment="1">
      <alignment horizontal="center" vertical="center"/>
    </xf>
    <xf numFmtId="0" fontId="15" fillId="10" borderId="54" xfId="0" applyFont="1" applyFill="1" applyBorder="1" applyAlignment="1">
      <alignment horizontal="center" vertical="center"/>
    </xf>
    <xf numFmtId="164" fontId="15" fillId="10" borderId="54" xfId="0" applyNumberFormat="1" applyFont="1" applyFill="1" applyBorder="1" applyAlignment="1">
      <alignment horizontal="center" vertical="center"/>
    </xf>
    <xf numFmtId="9" fontId="25" fillId="10" borderId="54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166" fontId="22" fillId="0" borderId="14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66" fontId="15" fillId="7" borderId="54" xfId="0" applyNumberFormat="1" applyFont="1" applyFill="1" applyBorder="1" applyAlignment="1">
      <alignment horizontal="center" vertical="center"/>
    </xf>
    <xf numFmtId="166" fontId="15" fillId="4" borderId="54" xfId="0" applyNumberFormat="1" applyFont="1" applyFill="1" applyBorder="1" applyAlignment="1">
      <alignment horizontal="center" vertical="center"/>
    </xf>
    <xf numFmtId="166" fontId="15" fillId="9" borderId="54" xfId="0" applyNumberFormat="1" applyFont="1" applyFill="1" applyBorder="1" applyAlignment="1">
      <alignment horizontal="center" vertical="center"/>
    </xf>
    <xf numFmtId="166" fontId="15" fillId="0" borderId="54" xfId="0" applyNumberFormat="1" applyFont="1" applyBorder="1" applyAlignment="1">
      <alignment horizontal="center" vertical="center"/>
    </xf>
    <xf numFmtId="0" fontId="15" fillId="7" borderId="58" xfId="0" applyFont="1" applyFill="1" applyBorder="1" applyAlignment="1">
      <alignment horizontal="center" vertical="center"/>
    </xf>
    <xf numFmtId="0" fontId="11" fillId="7" borderId="59" xfId="0" applyFont="1" applyFill="1" applyBorder="1" applyAlignment="1">
      <alignment horizontal="center" vertical="center"/>
    </xf>
    <xf numFmtId="166" fontId="15" fillId="7" borderId="60" xfId="0" applyNumberFormat="1" applyFont="1" applyFill="1" applyBorder="1" applyAlignment="1">
      <alignment horizontal="center" vertical="center"/>
    </xf>
    <xf numFmtId="0" fontId="26" fillId="7" borderId="61" xfId="0" applyFont="1" applyFill="1" applyBorder="1" applyAlignment="1" applyProtection="1">
      <alignment horizontal="center" vertical="center"/>
      <protection locked="0"/>
    </xf>
    <xf numFmtId="0" fontId="8" fillId="0" borderId="54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/>
    </xf>
    <xf numFmtId="49" fontId="40" fillId="7" borderId="54" xfId="0" applyNumberFormat="1" applyFont="1" applyFill="1" applyBorder="1" applyAlignment="1">
      <alignment vertical="center" wrapText="1"/>
    </xf>
    <xf numFmtId="4" fontId="15" fillId="7" borderId="54" xfId="0" applyNumberFormat="1" applyFont="1" applyFill="1" applyBorder="1" applyAlignment="1">
      <alignment horizontal="center" vertical="center" wrapText="1"/>
    </xf>
    <xf numFmtId="49" fontId="40" fillId="0" borderId="54" xfId="0" applyNumberFormat="1" applyFont="1" applyBorder="1" applyAlignment="1">
      <alignment vertical="center" wrapText="1"/>
    </xf>
    <xf numFmtId="4" fontId="15" fillId="0" borderId="54" xfId="0" applyNumberFormat="1" applyFont="1" applyBorder="1" applyAlignment="1">
      <alignment horizontal="center" vertical="center" wrapText="1"/>
    </xf>
    <xf numFmtId="49" fontId="40" fillId="5" borderId="54" xfId="0" applyNumberFormat="1" applyFont="1" applyFill="1" applyBorder="1" applyAlignment="1">
      <alignment vertical="center" wrapText="1"/>
    </xf>
    <xf numFmtId="4" fontId="15" fillId="5" borderId="54" xfId="0" applyNumberFormat="1" applyFont="1" applyFill="1" applyBorder="1" applyAlignment="1">
      <alignment horizontal="center" vertical="center" wrapText="1"/>
    </xf>
    <xf numFmtId="49" fontId="40" fillId="10" borderId="54" xfId="0" applyNumberFormat="1" applyFont="1" applyFill="1" applyBorder="1" applyAlignment="1">
      <alignment vertical="center" wrapText="1"/>
    </xf>
    <xf numFmtId="4" fontId="15" fillId="10" borderId="54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31" xfId="0" applyFont="1" applyBorder="1" applyAlignment="1" applyProtection="1">
      <alignment horizontal="left" vertical="center" wrapText="1"/>
      <protection locked="0"/>
    </xf>
    <xf numFmtId="0" fontId="23" fillId="0" borderId="32" xfId="0" applyFont="1" applyBorder="1" applyAlignment="1" applyProtection="1">
      <alignment horizontal="left" vertical="center" wrapText="1"/>
      <protection locked="0"/>
    </xf>
    <xf numFmtId="0" fontId="23" fillId="0" borderId="33" xfId="0" applyFont="1" applyBorder="1" applyAlignment="1" applyProtection="1">
      <alignment horizontal="left" vertical="center" wrapText="1"/>
      <protection locked="0"/>
    </xf>
    <xf numFmtId="0" fontId="22" fillId="8" borderId="28" xfId="0" applyFont="1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23" fillId="0" borderId="31" xfId="0" applyFont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14" fontId="3" fillId="0" borderId="26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21" fillId="0" borderId="25" xfId="0" applyFont="1" applyBorder="1" applyAlignment="1">
      <alignment horizontal="center" vertical="center"/>
    </xf>
    <xf numFmtId="4" fontId="36" fillId="0" borderId="18" xfId="0" applyNumberFormat="1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left" vertical="center"/>
    </xf>
    <xf numFmtId="0" fontId="0" fillId="8" borderId="32" xfId="0" applyFill="1" applyBorder="1" applyAlignment="1">
      <alignment horizontal="left" vertical="center"/>
    </xf>
    <xf numFmtId="0" fontId="0" fillId="8" borderId="33" xfId="0" applyFill="1" applyBorder="1" applyAlignment="1">
      <alignment horizontal="left" vertical="center"/>
    </xf>
    <xf numFmtId="49" fontId="23" fillId="0" borderId="31" xfId="0" applyNumberFormat="1" applyFont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 applyProtection="1">
      <alignment horizontal="left" vertical="center" wrapText="1"/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22" fillId="8" borderId="31" xfId="0" applyFont="1" applyFill="1" applyBorder="1" applyAlignment="1">
      <alignment horizontal="center" vertical="center" wrapText="1"/>
    </xf>
    <xf numFmtId="0" fontId="0" fillId="8" borderId="32" xfId="0" applyFill="1" applyBorder="1" applyAlignment="1">
      <alignment horizontal="center" vertical="center" wrapText="1"/>
    </xf>
    <xf numFmtId="0" fontId="0" fillId="8" borderId="33" xfId="0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center" vertical="center"/>
    </xf>
    <xf numFmtId="0" fontId="22" fillId="8" borderId="33" xfId="0" applyFont="1" applyFill="1" applyBorder="1" applyAlignment="1">
      <alignment horizontal="center" vertical="center"/>
    </xf>
    <xf numFmtId="49" fontId="23" fillId="0" borderId="32" xfId="0" applyNumberFormat="1" applyFont="1" applyBorder="1" applyAlignment="1" applyProtection="1">
      <alignment horizontal="left" vertical="center" wrapText="1"/>
      <protection locked="0"/>
    </xf>
    <xf numFmtId="49" fontId="23" fillId="0" borderId="33" xfId="0" applyNumberFormat="1" applyFont="1" applyBorder="1" applyAlignment="1" applyProtection="1">
      <alignment horizontal="left" vertical="center" wrapText="1"/>
      <protection locked="0"/>
    </xf>
    <xf numFmtId="49" fontId="24" fillId="0" borderId="33" xfId="0" applyNumberFormat="1" applyFont="1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8" borderId="32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2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25" fillId="0" borderId="31" xfId="0" applyFont="1" applyBorder="1" applyAlignment="1" applyProtection="1">
      <alignment horizontal="left" vertical="center" wrapText="1"/>
      <protection locked="0"/>
    </xf>
    <xf numFmtId="0" fontId="39" fillId="4" borderId="52" xfId="0" applyFont="1" applyFill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49" fontId="40" fillId="7" borderId="52" xfId="0" applyNumberFormat="1" applyFont="1" applyFill="1" applyBorder="1" applyAlignment="1">
      <alignment vertical="center"/>
    </xf>
    <xf numFmtId="0" fontId="13" fillId="0" borderId="51" xfId="0" applyFont="1" applyBorder="1" applyAlignment="1">
      <alignment vertical="center"/>
    </xf>
    <xf numFmtId="49" fontId="40" fillId="4" borderId="52" xfId="0" applyNumberFormat="1" applyFont="1" applyFill="1" applyBorder="1" applyAlignment="1">
      <alignment vertical="center"/>
    </xf>
    <xf numFmtId="49" fontId="40" fillId="9" borderId="52" xfId="0" applyNumberFormat="1" applyFont="1" applyFill="1" applyBorder="1" applyAlignment="1">
      <alignment vertical="center"/>
    </xf>
    <xf numFmtId="0" fontId="13" fillId="10" borderId="51" xfId="0" applyFont="1" applyFill="1" applyBorder="1" applyAlignment="1">
      <alignment vertical="center"/>
    </xf>
    <xf numFmtId="0" fontId="39" fillId="9" borderId="52" xfId="0" applyFont="1" applyFill="1" applyBorder="1" applyAlignment="1">
      <alignment horizontal="left" vertical="center"/>
    </xf>
    <xf numFmtId="0" fontId="0" fillId="10" borderId="50" xfId="0" applyFill="1" applyBorder="1" applyAlignment="1">
      <alignment horizontal="left" vertical="center"/>
    </xf>
    <xf numFmtId="0" fontId="0" fillId="10" borderId="51" xfId="0" applyFill="1" applyBorder="1" applyAlignment="1">
      <alignment horizontal="left" vertical="center"/>
    </xf>
    <xf numFmtId="0" fontId="8" fillId="0" borderId="52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164" fontId="27" fillId="0" borderId="41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64" fontId="18" fillId="0" borderId="42" xfId="0" applyNumberFormat="1" applyFont="1" applyBorder="1" applyAlignment="1">
      <alignment horizontal="center" vertical="center"/>
    </xf>
    <xf numFmtId="164" fontId="9" fillId="0" borderId="44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9" fillId="7" borderId="52" xfId="0" applyFont="1" applyFill="1" applyBorder="1" applyAlignment="1">
      <alignment horizontal="left" vertical="center"/>
    </xf>
    <xf numFmtId="0" fontId="22" fillId="0" borderId="52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39" fillId="0" borderId="52" xfId="0" applyFont="1" applyBorder="1" applyAlignment="1">
      <alignment horizontal="left" vertical="center"/>
    </xf>
    <xf numFmtId="0" fontId="22" fillId="10" borderId="52" xfId="0" applyFont="1" applyFill="1" applyBorder="1" applyAlignment="1">
      <alignment horizontal="center" vertical="center" wrapText="1"/>
    </xf>
    <xf numFmtId="0" fontId="0" fillId="10" borderId="50" xfId="0" applyFill="1" applyBorder="1" applyAlignment="1">
      <alignment horizontal="center" vertical="center" wrapText="1"/>
    </xf>
    <xf numFmtId="0" fontId="0" fillId="10" borderId="51" xfId="0" applyFill="1" applyBorder="1" applyAlignment="1">
      <alignment horizontal="center" vertical="center" wrapText="1"/>
    </xf>
    <xf numFmtId="0" fontId="0" fillId="0" borderId="55" xfId="0" applyBorder="1" applyAlignment="1">
      <alignment horizontal="left" vertical="center"/>
    </xf>
    <xf numFmtId="49" fontId="40" fillId="0" borderId="52" xfId="0" applyNumberFormat="1" applyFont="1" applyBorder="1" applyAlignment="1">
      <alignment vertical="center"/>
    </xf>
    <xf numFmtId="0" fontId="29" fillId="6" borderId="0" xfId="0" applyFont="1" applyFill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5" fillId="0" borderId="3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22" fillId="8" borderId="26" xfId="0" applyFont="1" applyFill="1" applyBorder="1" applyAlignment="1">
      <alignment horizontal="center" vertical="center"/>
    </xf>
    <xf numFmtId="0" fontId="0" fillId="8" borderId="3" xfId="0" applyFill="1" applyBorder="1" applyAlignment="1">
      <alignment vertical="center"/>
    </xf>
    <xf numFmtId="0" fontId="0" fillId="8" borderId="27" xfId="0" applyFill="1" applyBorder="1" applyAlignment="1">
      <alignment vertical="center"/>
    </xf>
    <xf numFmtId="0" fontId="31" fillId="0" borderId="33" xfId="0" applyFont="1" applyBorder="1" applyAlignment="1" applyProtection="1">
      <alignment horizontal="left" vertical="center" wrapText="1"/>
      <protection locked="0"/>
    </xf>
    <xf numFmtId="0" fontId="31" fillId="0" borderId="32" xfId="0" applyFont="1" applyBorder="1" applyAlignment="1" applyProtection="1">
      <alignment horizontal="left" vertical="center" wrapText="1"/>
      <protection locked="0"/>
    </xf>
    <xf numFmtId="0" fontId="22" fillId="8" borderId="28" xfId="0" applyFont="1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23" fillId="0" borderId="34" xfId="0" applyFont="1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wrapText="1"/>
    </xf>
    <xf numFmtId="0" fontId="22" fillId="7" borderId="52" xfId="0" applyFont="1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22" fillId="5" borderId="52" xfId="0" applyFont="1" applyFill="1" applyBorder="1" applyAlignment="1">
      <alignment horizontal="center" vertical="center" wrapText="1"/>
    </xf>
    <xf numFmtId="165" fontId="11" fillId="0" borderId="52" xfId="0" applyNumberFormat="1" applyFont="1" applyBorder="1" applyAlignment="1">
      <alignment horizontal="center" vertical="center" wrapText="1"/>
    </xf>
    <xf numFmtId="0" fontId="30" fillId="0" borderId="52" xfId="0" applyFont="1" applyBorder="1" applyAlignment="1">
      <alignment horizontal="justify" vertical="center" wrapText="1"/>
    </xf>
    <xf numFmtId="0" fontId="0" fillId="0" borderId="50" xfId="0" applyBorder="1" applyAlignment="1">
      <alignment horizontal="justify" vertical="center" wrapText="1"/>
    </xf>
    <xf numFmtId="0" fontId="0" fillId="0" borderId="51" xfId="0" applyBorder="1" applyAlignment="1">
      <alignment horizontal="justify" vertical="center" wrapText="1"/>
    </xf>
    <xf numFmtId="49" fontId="11" fillId="0" borderId="6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11" fillId="0" borderId="52" xfId="0" applyNumberFormat="1" applyFont="1" applyBorder="1" applyAlignment="1">
      <alignment horizontal="right" vertical="center" wrapText="1"/>
    </xf>
    <xf numFmtId="0" fontId="0" fillId="0" borderId="50" xfId="0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49" fontId="11" fillId="0" borderId="52" xfId="0" applyNumberFormat="1" applyFont="1" applyBorder="1" applyAlignment="1">
      <alignment horizontal="right" vertical="center"/>
    </xf>
  </cellXfs>
  <cellStyles count="3">
    <cellStyle name="Normale" xfId="0" builtinId="0"/>
    <cellStyle name="steu1" xfId="1" xr:uid="{00000000-0005-0000-0000-000001000000}"/>
    <cellStyle name="steu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CC00"/>
      <rgbColor rgb="000000FF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D4"/>
      <rgbColor rgb="0000CCFF"/>
      <rgbColor rgb="00CCFFFF"/>
      <rgbColor rgb="00DDDDDD"/>
      <rgbColor rgb="00FFFF66"/>
      <rgbColor rgb="0066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12121"/>
    </indexedColors>
    <mruColors>
      <color rgb="FF000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abSelected="1" view="pageLayout" zoomScale="150" zoomScaleNormal="125" zoomScalePageLayoutView="150" workbookViewId="0">
      <selection activeCell="B3" sqref="B3:D3"/>
    </sheetView>
  </sheetViews>
  <sheetFormatPr baseColWidth="10" defaultColWidth="6.1640625" defaultRowHeight="13"/>
  <cols>
    <col min="1" max="1" width="7.33203125" customWidth="1"/>
    <col min="2" max="2" width="7.1640625" customWidth="1"/>
    <col min="3" max="3" width="3" customWidth="1"/>
    <col min="4" max="4" width="9.1640625" customWidth="1"/>
    <col min="5" max="5" width="9.83203125" customWidth="1"/>
    <col min="6" max="6" width="9.6640625" customWidth="1"/>
    <col min="7" max="7" width="10.83203125" customWidth="1"/>
    <col min="8" max="8" width="9.83203125" customWidth="1"/>
    <col min="9" max="9" width="10.83203125" customWidth="1"/>
    <col min="10" max="10" width="12.1640625" customWidth="1"/>
    <col min="11" max="11" width="0.6640625" customWidth="1"/>
    <col min="12" max="12" width="9.83203125" customWidth="1"/>
  </cols>
  <sheetData>
    <row r="1" spans="1:10" ht="12" customHeight="1">
      <c r="A1" s="89" t="s">
        <v>42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6" customHeight="1">
      <c r="A2" s="1"/>
      <c r="B2" s="1"/>
      <c r="C2" s="1"/>
      <c r="D2" s="1"/>
      <c r="E2" s="1"/>
      <c r="G2" s="2"/>
      <c r="H2" s="3"/>
      <c r="I2" s="3"/>
      <c r="J2" s="3"/>
    </row>
    <row r="3" spans="1:10" s="6" customFormat="1" ht="18" customHeight="1">
      <c r="A3" s="23" t="s">
        <v>0</v>
      </c>
      <c r="B3" s="106"/>
      <c r="C3" s="107"/>
      <c r="D3" s="108"/>
      <c r="E3" s="24" t="s">
        <v>46</v>
      </c>
      <c r="F3" s="56" t="s">
        <v>50</v>
      </c>
      <c r="G3" s="109" t="s">
        <v>83</v>
      </c>
      <c r="H3" s="109"/>
      <c r="I3" s="109"/>
      <c r="J3" s="109"/>
    </row>
    <row r="4" spans="1:10" ht="6" customHeight="1">
      <c r="A4" s="1"/>
      <c r="B4" s="1"/>
      <c r="C4" s="1"/>
      <c r="D4" s="1"/>
      <c r="E4" s="1"/>
      <c r="G4" s="2"/>
      <c r="H4" s="3"/>
      <c r="I4" s="3"/>
      <c r="J4" s="3"/>
    </row>
    <row r="5" spans="1:10" s="5" customFormat="1" ht="15" customHeight="1">
      <c r="A5" s="94" t="s">
        <v>1</v>
      </c>
      <c r="B5" s="95"/>
      <c r="C5" s="96"/>
      <c r="D5" s="25" t="s">
        <v>26</v>
      </c>
      <c r="E5" s="103"/>
      <c r="F5" s="104"/>
      <c r="G5" s="104"/>
      <c r="H5" s="104"/>
      <c r="I5" s="104"/>
      <c r="J5" s="105"/>
    </row>
    <row r="6" spans="1:10" s="5" customFormat="1" ht="15" customHeight="1">
      <c r="A6" s="97"/>
      <c r="B6" s="98"/>
      <c r="C6" s="99"/>
      <c r="D6" s="25" t="s">
        <v>25</v>
      </c>
      <c r="E6" s="103"/>
      <c r="F6" s="104"/>
      <c r="G6" s="104"/>
      <c r="H6" s="104"/>
      <c r="I6" s="104"/>
      <c r="J6" s="105"/>
    </row>
    <row r="7" spans="1:10" s="5" customFormat="1" ht="30" customHeight="1">
      <c r="A7" s="100"/>
      <c r="B7" s="101"/>
      <c r="C7" s="102"/>
      <c r="D7" s="26" t="s">
        <v>27</v>
      </c>
      <c r="E7" s="91"/>
      <c r="F7" s="92"/>
      <c r="G7" s="92"/>
      <c r="H7" s="92"/>
      <c r="I7" s="92"/>
      <c r="J7" s="93"/>
    </row>
    <row r="8" spans="1:10" s="5" customFormat="1" ht="31" customHeight="1">
      <c r="A8" s="122" t="s">
        <v>2</v>
      </c>
      <c r="B8" s="123"/>
      <c r="C8" s="124"/>
      <c r="D8" s="91"/>
      <c r="E8" s="92"/>
      <c r="F8" s="92"/>
      <c r="G8" s="92"/>
      <c r="H8" s="92"/>
      <c r="I8" s="92"/>
      <c r="J8" s="93"/>
    </row>
    <row r="9" spans="1:10" s="5" customFormat="1" ht="15" customHeight="1">
      <c r="A9" s="116" t="s">
        <v>28</v>
      </c>
      <c r="B9" s="117"/>
      <c r="C9" s="118"/>
      <c r="D9" s="91"/>
      <c r="E9" s="120"/>
      <c r="F9" s="120"/>
      <c r="G9" s="120"/>
      <c r="H9" s="121"/>
      <c r="I9" s="25" t="s">
        <v>38</v>
      </c>
      <c r="J9" s="27"/>
    </row>
    <row r="10" spans="1:10" s="5" customFormat="1" ht="15" customHeight="1">
      <c r="A10" s="116" t="s">
        <v>29</v>
      </c>
      <c r="B10" s="117"/>
      <c r="C10" s="118"/>
      <c r="D10" s="28"/>
      <c r="E10" s="25" t="s">
        <v>36</v>
      </c>
      <c r="F10" s="119"/>
      <c r="G10" s="120"/>
      <c r="H10" s="121"/>
      <c r="I10" s="25" t="s">
        <v>37</v>
      </c>
      <c r="J10" s="27"/>
    </row>
    <row r="11" spans="1:10" s="5" customFormat="1" ht="15" customHeight="1">
      <c r="A11" s="116" t="s">
        <v>3</v>
      </c>
      <c r="B11" s="117"/>
      <c r="C11" s="118"/>
      <c r="D11" s="119"/>
      <c r="E11" s="129"/>
      <c r="F11" s="125" t="s">
        <v>4</v>
      </c>
      <c r="G11" s="126"/>
      <c r="H11" s="119"/>
      <c r="I11" s="127"/>
      <c r="J11" s="128"/>
    </row>
    <row r="12" spans="1:10" s="5" customFormat="1" ht="15" customHeight="1">
      <c r="A12" s="116" t="s">
        <v>40</v>
      </c>
      <c r="B12" s="117"/>
      <c r="C12" s="118"/>
      <c r="D12" s="119"/>
      <c r="E12" s="121"/>
      <c r="F12" s="25" t="s">
        <v>39</v>
      </c>
      <c r="G12" s="91"/>
      <c r="H12" s="92"/>
      <c r="I12" s="92"/>
      <c r="J12" s="93"/>
    </row>
    <row r="13" spans="1:10" s="5" customFormat="1" ht="15" customHeight="1">
      <c r="A13" s="116" t="s">
        <v>30</v>
      </c>
      <c r="B13" s="117"/>
      <c r="C13" s="118"/>
      <c r="D13" s="140" t="s">
        <v>78</v>
      </c>
      <c r="E13" s="191"/>
      <c r="F13" s="25" t="s">
        <v>31</v>
      </c>
      <c r="G13" s="140" t="s">
        <v>78</v>
      </c>
      <c r="H13" s="192"/>
      <c r="I13" s="192"/>
      <c r="J13" s="191"/>
    </row>
    <row r="14" spans="1:10" s="5" customFormat="1" ht="6" customHeight="1">
      <c r="A14" s="8"/>
      <c r="B14" s="8"/>
      <c r="C14" s="8"/>
      <c r="D14" s="8"/>
      <c r="E14" s="8"/>
      <c r="G14" s="9"/>
      <c r="H14" s="10"/>
      <c r="I14" s="10"/>
      <c r="J14" s="10"/>
    </row>
    <row r="15" spans="1:10" s="5" customFormat="1" ht="15" customHeight="1">
      <c r="A15" s="193" t="s">
        <v>5</v>
      </c>
      <c r="B15" s="194"/>
      <c r="C15" s="195"/>
      <c r="D15" s="25" t="s">
        <v>26</v>
      </c>
      <c r="E15" s="103"/>
      <c r="F15" s="104"/>
      <c r="G15" s="104"/>
      <c r="H15" s="104"/>
      <c r="I15" s="104"/>
      <c r="J15" s="105"/>
    </row>
    <row r="16" spans="1:10" s="5" customFormat="1" ht="15" customHeight="1">
      <c r="A16" s="196"/>
      <c r="B16" s="197"/>
      <c r="C16" s="198"/>
      <c r="D16" s="25" t="s">
        <v>25</v>
      </c>
      <c r="E16" s="103"/>
      <c r="F16" s="104"/>
      <c r="G16" s="104"/>
      <c r="H16" s="104"/>
      <c r="I16" s="104"/>
      <c r="J16" s="105"/>
    </row>
    <row r="17" spans="1:12" s="5" customFormat="1" ht="30" customHeight="1">
      <c r="A17" s="199"/>
      <c r="B17" s="200"/>
      <c r="C17" s="201"/>
      <c r="D17" s="26" t="s">
        <v>27</v>
      </c>
      <c r="E17" s="91"/>
      <c r="F17" s="92"/>
      <c r="G17" s="92"/>
      <c r="H17" s="92"/>
      <c r="I17" s="92"/>
      <c r="J17" s="93"/>
    </row>
    <row r="18" spans="1:12" s="5" customFormat="1" ht="15" customHeight="1">
      <c r="A18" s="116" t="s">
        <v>28</v>
      </c>
      <c r="B18" s="117"/>
      <c r="C18" s="118"/>
      <c r="D18" s="91"/>
      <c r="E18" s="120"/>
      <c r="F18" s="120"/>
      <c r="G18" s="120"/>
      <c r="H18" s="121"/>
      <c r="I18" s="25" t="s">
        <v>38</v>
      </c>
      <c r="J18" s="27"/>
    </row>
    <row r="19" spans="1:12" s="5" customFormat="1" ht="15" customHeight="1">
      <c r="A19" s="116" t="s">
        <v>29</v>
      </c>
      <c r="B19" s="117"/>
      <c r="C19" s="118"/>
      <c r="D19" s="28"/>
      <c r="E19" s="25" t="s">
        <v>36</v>
      </c>
      <c r="F19" s="119"/>
      <c r="G19" s="120"/>
      <c r="H19" s="121"/>
      <c r="I19" s="25" t="s">
        <v>37</v>
      </c>
      <c r="J19" s="27"/>
    </row>
    <row r="20" spans="1:12" s="5" customFormat="1" ht="15" customHeight="1">
      <c r="A20" s="125" t="s">
        <v>34</v>
      </c>
      <c r="B20" s="132"/>
      <c r="C20" s="133"/>
      <c r="D20" s="91"/>
      <c r="E20" s="130"/>
      <c r="F20" s="131"/>
      <c r="G20" s="25" t="s">
        <v>40</v>
      </c>
      <c r="H20" s="119"/>
      <c r="I20" s="130"/>
      <c r="J20" s="131"/>
    </row>
    <row r="21" spans="1:12" s="5" customFormat="1" ht="15" customHeight="1">
      <c r="A21" s="125" t="s">
        <v>39</v>
      </c>
      <c r="B21" s="132"/>
      <c r="C21" s="133"/>
      <c r="D21" s="91"/>
      <c r="E21" s="130"/>
      <c r="F21" s="130"/>
      <c r="G21" s="130"/>
      <c r="H21" s="130"/>
      <c r="I21" s="130"/>
      <c r="J21" s="131"/>
    </row>
    <row r="22" spans="1:12" s="5" customFormat="1" ht="15" customHeight="1">
      <c r="A22" s="125" t="s">
        <v>33</v>
      </c>
      <c r="B22" s="132"/>
      <c r="C22" s="133"/>
      <c r="D22" s="140"/>
      <c r="E22" s="130"/>
      <c r="F22" s="130"/>
      <c r="G22" s="130"/>
      <c r="H22" s="130"/>
      <c r="I22" s="130"/>
      <c r="J22" s="131"/>
    </row>
    <row r="23" spans="1:12" s="5" customFormat="1" ht="15" customHeight="1">
      <c r="A23" s="202" t="s">
        <v>43</v>
      </c>
      <c r="B23" s="203"/>
      <c r="C23" s="204"/>
      <c r="D23" s="205"/>
      <c r="E23" s="206"/>
      <c r="F23" s="206"/>
      <c r="G23" s="206"/>
      <c r="H23" s="206"/>
      <c r="I23" s="206"/>
      <c r="J23" s="207"/>
    </row>
    <row r="24" spans="1:12" s="5" customFormat="1" ht="15" customHeight="1">
      <c r="A24" s="188" t="s">
        <v>35</v>
      </c>
      <c r="B24" s="189"/>
      <c r="C24" s="189"/>
      <c r="D24" s="189"/>
      <c r="E24" s="190"/>
      <c r="F24" s="185" t="s">
        <v>41</v>
      </c>
      <c r="G24" s="186"/>
      <c r="H24" s="186"/>
      <c r="I24" s="186"/>
      <c r="J24" s="187"/>
    </row>
    <row r="25" spans="1:12" s="5" customFormat="1" ht="6" customHeight="1" thickBot="1"/>
    <row r="26" spans="1:12" s="5" customFormat="1" ht="18" customHeight="1" thickTop="1">
      <c r="A26" s="175" t="s">
        <v>51</v>
      </c>
      <c r="B26" s="176"/>
      <c r="C26" s="176"/>
      <c r="D26" s="176"/>
      <c r="E26" s="176"/>
      <c r="F26" s="176"/>
      <c r="G26" s="176"/>
      <c r="H26" s="176"/>
      <c r="I26" s="176"/>
      <c r="J26" s="177"/>
    </row>
    <row r="27" spans="1:12" s="5" customFormat="1" ht="17" customHeight="1">
      <c r="A27" s="178" t="s">
        <v>53</v>
      </c>
      <c r="B27" s="179"/>
      <c r="C27" s="179"/>
      <c r="D27" s="180"/>
      <c r="E27" s="181" t="s">
        <v>45</v>
      </c>
      <c r="F27" s="182"/>
      <c r="G27" s="183" t="s">
        <v>52</v>
      </c>
      <c r="H27" s="179"/>
      <c r="I27" s="179"/>
      <c r="J27" s="184"/>
    </row>
    <row r="28" spans="1:12" s="5" customFormat="1" ht="20" customHeight="1" thickBot="1">
      <c r="A28" s="158">
        <f>J68</f>
        <v>0</v>
      </c>
      <c r="B28" s="159"/>
      <c r="C28" s="159"/>
      <c r="D28" s="160"/>
      <c r="E28" s="161">
        <f>IF(A28&lt;360,20,0)</f>
        <v>20</v>
      </c>
      <c r="F28" s="159"/>
      <c r="G28" s="162">
        <f>A28+E28</f>
        <v>20</v>
      </c>
      <c r="H28" s="159"/>
      <c r="I28" s="159"/>
      <c r="J28" s="163"/>
      <c r="L28" s="7"/>
    </row>
    <row r="29" spans="1:12" s="5" customFormat="1" ht="17" customHeight="1" thickTop="1">
      <c r="A29" s="134" t="s">
        <v>6</v>
      </c>
      <c r="B29" s="135"/>
      <c r="C29" s="135"/>
      <c r="D29" s="135"/>
      <c r="E29" s="135"/>
      <c r="F29" s="136"/>
      <c r="G29" s="110" t="s">
        <v>58</v>
      </c>
      <c r="H29" s="111"/>
      <c r="I29" s="112"/>
      <c r="J29" s="19" t="s">
        <v>59</v>
      </c>
    </row>
    <row r="30" spans="1:12" s="5" customFormat="1" ht="17" customHeight="1" thickBot="1">
      <c r="A30" s="137" t="s">
        <v>48</v>
      </c>
      <c r="B30" s="138"/>
      <c r="C30" s="138"/>
      <c r="D30" s="138"/>
      <c r="E30" s="138"/>
      <c r="F30" s="139"/>
      <c r="G30" s="113"/>
      <c r="H30" s="114"/>
      <c r="I30" s="115"/>
      <c r="J30" s="29">
        <v>0</v>
      </c>
    </row>
    <row r="31" spans="1:12" s="5" customFormat="1" ht="5" customHeight="1" thickTop="1">
      <c r="A31" s="11"/>
      <c r="B31" s="11"/>
      <c r="C31" s="11"/>
      <c r="D31" s="11"/>
      <c r="E31" s="11"/>
      <c r="G31" s="12"/>
      <c r="H31" s="13"/>
      <c r="I31" s="13"/>
      <c r="J31" s="13"/>
    </row>
    <row r="32" spans="1:12" s="5" customFormat="1" ht="12" customHeight="1">
      <c r="A32" s="155" t="s">
        <v>47</v>
      </c>
      <c r="B32" s="156"/>
      <c r="C32" s="156"/>
      <c r="D32" s="156"/>
      <c r="E32" s="156"/>
      <c r="F32" s="156"/>
      <c r="G32" s="156"/>
      <c r="H32" s="156"/>
      <c r="I32" s="156"/>
      <c r="J32" s="156"/>
    </row>
    <row r="33" spans="1:10" s="5" customFormat="1" ht="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5" customFormat="1" ht="12" customHeight="1" thickBot="1">
      <c r="A34" s="152" t="s">
        <v>7</v>
      </c>
      <c r="B34" s="157"/>
      <c r="C34" s="152" t="s">
        <v>8</v>
      </c>
      <c r="D34" s="153"/>
      <c r="E34" s="153"/>
      <c r="F34" s="154"/>
      <c r="G34" s="68" t="s">
        <v>9</v>
      </c>
      <c r="H34" s="68" t="s">
        <v>10</v>
      </c>
      <c r="I34" s="68" t="s">
        <v>11</v>
      </c>
      <c r="J34" s="69" t="s">
        <v>12</v>
      </c>
    </row>
    <row r="35" spans="1:10" s="5" customFormat="1" ht="15" customHeight="1" thickTop="1">
      <c r="A35" s="144" t="s">
        <v>66</v>
      </c>
      <c r="B35" s="145"/>
      <c r="C35" s="164" t="s">
        <v>56</v>
      </c>
      <c r="D35" s="142"/>
      <c r="E35" s="142"/>
      <c r="F35" s="143"/>
      <c r="G35" s="30">
        <v>12</v>
      </c>
      <c r="H35" s="22">
        <v>0</v>
      </c>
      <c r="I35" s="31">
        <f t="shared" ref="I35:I45" si="0">H35*G35</f>
        <v>0</v>
      </c>
      <c r="J35" s="70">
        <f>H35*G35*0.25</f>
        <v>0</v>
      </c>
    </row>
    <row r="36" spans="1:10" s="5" customFormat="1" ht="17" customHeight="1">
      <c r="A36" s="146" t="s">
        <v>68</v>
      </c>
      <c r="B36" s="145"/>
      <c r="C36" s="141" t="s">
        <v>44</v>
      </c>
      <c r="D36" s="142"/>
      <c r="E36" s="142"/>
      <c r="F36" s="143"/>
      <c r="G36" s="32">
        <v>24</v>
      </c>
      <c r="H36" s="21">
        <v>0</v>
      </c>
      <c r="I36" s="33">
        <f t="shared" si="0"/>
        <v>0</v>
      </c>
      <c r="J36" s="71">
        <f>H36*G36*0.25</f>
        <v>0</v>
      </c>
    </row>
    <row r="37" spans="1:10" s="5" customFormat="1" ht="17" customHeight="1">
      <c r="A37" s="144" t="s">
        <v>62</v>
      </c>
      <c r="B37" s="145"/>
      <c r="C37" s="164" t="s">
        <v>76</v>
      </c>
      <c r="D37" s="142"/>
      <c r="E37" s="142"/>
      <c r="F37" s="143"/>
      <c r="G37" s="30">
        <v>12</v>
      </c>
      <c r="H37" s="34">
        <v>0</v>
      </c>
      <c r="I37" s="31">
        <f t="shared" si="0"/>
        <v>0</v>
      </c>
      <c r="J37" s="70">
        <f>H37*G37*0.25</f>
        <v>0</v>
      </c>
    </row>
    <row r="38" spans="1:10" s="5" customFormat="1" ht="17" customHeight="1">
      <c r="A38" s="147" t="s">
        <v>70</v>
      </c>
      <c r="B38" s="148"/>
      <c r="C38" s="149" t="s">
        <v>81</v>
      </c>
      <c r="D38" s="150"/>
      <c r="E38" s="150"/>
      <c r="F38" s="151"/>
      <c r="G38" s="57">
        <v>150</v>
      </c>
      <c r="H38" s="58">
        <v>0</v>
      </c>
      <c r="I38" s="59">
        <f t="shared" ref="I38" si="1">H38*G38</f>
        <v>0</v>
      </c>
      <c r="J38" s="72">
        <f>H38*G38*0.007</f>
        <v>0</v>
      </c>
    </row>
    <row r="39" spans="1:10" s="5" customFormat="1" ht="17" customHeight="1">
      <c r="A39" s="146" t="s">
        <v>80</v>
      </c>
      <c r="B39" s="145"/>
      <c r="C39" s="141" t="s">
        <v>77</v>
      </c>
      <c r="D39" s="142"/>
      <c r="E39" s="142"/>
      <c r="F39" s="143"/>
      <c r="G39" s="32">
        <v>150</v>
      </c>
      <c r="H39" s="35">
        <v>0</v>
      </c>
      <c r="I39" s="33">
        <f t="shared" si="0"/>
        <v>0</v>
      </c>
      <c r="J39" s="71">
        <f>H39*G39*0.007</f>
        <v>0</v>
      </c>
    </row>
    <row r="40" spans="1:10" s="5" customFormat="1" ht="17" customHeight="1">
      <c r="A40" s="144" t="s">
        <v>69</v>
      </c>
      <c r="B40" s="145"/>
      <c r="C40" s="164" t="s">
        <v>71</v>
      </c>
      <c r="D40" s="142"/>
      <c r="E40" s="142"/>
      <c r="F40" s="143"/>
      <c r="G40" s="30">
        <v>150</v>
      </c>
      <c r="H40" s="34">
        <v>0</v>
      </c>
      <c r="I40" s="31">
        <f t="shared" si="0"/>
        <v>0</v>
      </c>
      <c r="J40" s="70">
        <f>H$40*G$40*0.007</f>
        <v>0</v>
      </c>
    </row>
    <row r="41" spans="1:10" s="5" customFormat="1" ht="17" customHeight="1">
      <c r="A41" s="146" t="s">
        <v>63</v>
      </c>
      <c r="B41" s="145"/>
      <c r="C41" s="141" t="s">
        <v>72</v>
      </c>
      <c r="D41" s="142"/>
      <c r="E41" s="142"/>
      <c r="F41" s="143"/>
      <c r="G41" s="32">
        <v>12</v>
      </c>
      <c r="H41" s="35">
        <v>0</v>
      </c>
      <c r="I41" s="33">
        <f t="shared" si="0"/>
        <v>0</v>
      </c>
      <c r="J41" s="71">
        <f>H41*G41*0.25</f>
        <v>0</v>
      </c>
    </row>
    <row r="42" spans="1:10" s="5" customFormat="1" ht="17" customHeight="1">
      <c r="A42" s="144" t="s">
        <v>61</v>
      </c>
      <c r="B42" s="145"/>
      <c r="C42" s="164" t="s">
        <v>73</v>
      </c>
      <c r="D42" s="142"/>
      <c r="E42" s="142"/>
      <c r="F42" s="143"/>
      <c r="G42" s="30">
        <v>12</v>
      </c>
      <c r="H42" s="34">
        <v>0</v>
      </c>
      <c r="I42" s="31">
        <f t="shared" si="0"/>
        <v>0</v>
      </c>
      <c r="J42" s="70">
        <f>H42*G42*0.25</f>
        <v>0</v>
      </c>
    </row>
    <row r="43" spans="1:10" s="5" customFormat="1" ht="17" customHeight="1">
      <c r="A43" s="146" t="s">
        <v>67</v>
      </c>
      <c r="B43" s="145"/>
      <c r="C43" s="141" t="s">
        <v>74</v>
      </c>
      <c r="D43" s="142"/>
      <c r="E43" s="142"/>
      <c r="F43" s="143"/>
      <c r="G43" s="32">
        <v>12</v>
      </c>
      <c r="H43" s="35">
        <v>0</v>
      </c>
      <c r="I43" s="33">
        <f t="shared" si="0"/>
        <v>0</v>
      </c>
      <c r="J43" s="71">
        <f>H43*G43*0.25</f>
        <v>0</v>
      </c>
    </row>
    <row r="44" spans="1:10" s="5" customFormat="1" ht="17" customHeight="1">
      <c r="A44" s="144" t="s">
        <v>64</v>
      </c>
      <c r="B44" s="145"/>
      <c r="C44" s="164" t="s">
        <v>75</v>
      </c>
      <c r="D44" s="142"/>
      <c r="E44" s="142"/>
      <c r="F44" s="143"/>
      <c r="G44" s="30">
        <v>12</v>
      </c>
      <c r="H44" s="34">
        <v>0</v>
      </c>
      <c r="I44" s="31">
        <f t="shared" si="0"/>
        <v>0</v>
      </c>
      <c r="J44" s="70">
        <f>H44*G44*0.25</f>
        <v>0</v>
      </c>
    </row>
    <row r="45" spans="1:10" s="5" customFormat="1" ht="17" customHeight="1">
      <c r="A45" s="173" t="s">
        <v>60</v>
      </c>
      <c r="B45" s="145"/>
      <c r="C45" s="168" t="s">
        <v>82</v>
      </c>
      <c r="D45" s="142"/>
      <c r="E45" s="142"/>
      <c r="F45" s="143"/>
      <c r="G45" s="36">
        <v>12</v>
      </c>
      <c r="H45" s="37">
        <v>0</v>
      </c>
      <c r="I45" s="38">
        <f t="shared" si="0"/>
        <v>0</v>
      </c>
      <c r="J45" s="73">
        <f>H45*G45*0.5</f>
        <v>0</v>
      </c>
    </row>
    <row r="46" spans="1:10" s="5" customFormat="1" ht="17" customHeight="1" thickBot="1">
      <c r="A46" s="144" t="s">
        <v>65</v>
      </c>
      <c r="B46" s="145"/>
      <c r="C46" s="164" t="s">
        <v>79</v>
      </c>
      <c r="D46" s="142"/>
      <c r="E46" s="142"/>
      <c r="F46" s="172"/>
      <c r="G46" s="74">
        <v>12</v>
      </c>
      <c r="H46" s="77">
        <v>0</v>
      </c>
      <c r="I46" s="75">
        <f>H46*G46</f>
        <v>0</v>
      </c>
      <c r="J46" s="76">
        <f>H46*G46*0.5</f>
        <v>0</v>
      </c>
    </row>
    <row r="47" spans="1:10" s="5" customFormat="1" ht="17" customHeight="1" thickTop="1" thickBot="1">
      <c r="F47" s="8"/>
      <c r="G47" s="65" t="s">
        <v>13</v>
      </c>
      <c r="H47" s="20">
        <f>SUM(H35:H46)</f>
        <v>0</v>
      </c>
      <c r="I47" s="66">
        <f>SUM(I35:I46)</f>
        <v>0</v>
      </c>
      <c r="J47" s="67">
        <f>SUM(J35:J46)</f>
        <v>0</v>
      </c>
    </row>
    <row r="48" spans="1:10" s="5" customFormat="1" ht="5" customHeight="1"/>
    <row r="49" spans="1:10" s="5" customFormat="1" ht="20" customHeight="1">
      <c r="J49" s="15" t="s">
        <v>14</v>
      </c>
    </row>
    <row r="50" spans="1:10" s="5" customFormat="1" ht="7" customHeight="1"/>
    <row r="51" spans="1:10" s="5" customFormat="1" ht="7" customHeight="1"/>
    <row r="52" spans="1:10" s="4" customFormat="1" ht="34" customHeight="1">
      <c r="A52" s="174" t="s">
        <v>15</v>
      </c>
      <c r="B52" s="156"/>
      <c r="C52" s="156"/>
      <c r="D52" s="156"/>
      <c r="E52" s="156"/>
      <c r="F52" s="156"/>
      <c r="G52" s="156"/>
      <c r="H52" s="156"/>
      <c r="I52" s="156"/>
      <c r="J52" s="156"/>
    </row>
    <row r="53" spans="1:10" s="5" customFormat="1" ht="5" customHeight="1"/>
    <row r="54" spans="1:10" s="5" customFormat="1" ht="41" customHeight="1">
      <c r="A54" s="78" t="s">
        <v>7</v>
      </c>
      <c r="B54" s="152" t="s">
        <v>8</v>
      </c>
      <c r="C54" s="153"/>
      <c r="D54" s="157"/>
      <c r="E54" s="79" t="s">
        <v>16</v>
      </c>
      <c r="F54" s="79" t="s">
        <v>17</v>
      </c>
      <c r="G54" s="79" t="s">
        <v>18</v>
      </c>
      <c r="H54" s="79" t="s">
        <v>19</v>
      </c>
      <c r="I54" s="78" t="s">
        <v>20</v>
      </c>
      <c r="J54" s="79" t="s">
        <v>21</v>
      </c>
    </row>
    <row r="55" spans="1:10" s="5" customFormat="1" ht="5" customHeight="1"/>
    <row r="56" spans="1:10" s="5" customFormat="1" ht="39.5" customHeight="1">
      <c r="A56" s="81" t="str">
        <f t="shared" ref="A56:A67" si="2">A35</f>
        <v>TTWMACEFF-250</v>
      </c>
      <c r="B56" s="209" t="str">
        <f t="shared" ref="B56:B67" si="3">C35</f>
        <v>&gt;TW EFFE CAFE' moka 250g</v>
      </c>
      <c r="C56" s="210"/>
      <c r="D56" s="211"/>
      <c r="E56" s="39">
        <f t="shared" ref="E56:E67" si="4">G35</f>
        <v>12</v>
      </c>
      <c r="F56" s="40">
        <f t="shared" ref="F56:F67" si="5">H35</f>
        <v>0</v>
      </c>
      <c r="G56" s="41">
        <f t="shared" ref="G56:G67" si="6">I35</f>
        <v>0</v>
      </c>
      <c r="H56" s="42">
        <v>5.5</v>
      </c>
      <c r="I56" s="43">
        <v>0.15</v>
      </c>
      <c r="J56" s="82">
        <f t="shared" ref="J56:J67" si="7">ROUND(G56*H56*(1-I56),2)</f>
        <v>0</v>
      </c>
    </row>
    <row r="57" spans="1:10" s="5" customFormat="1" ht="39.5" customHeight="1">
      <c r="A57" s="83" t="str">
        <f t="shared" si="2"/>
        <v>TTWMACEXC-250</v>
      </c>
      <c r="B57" s="165" t="str">
        <f t="shared" si="3"/>
        <v>&gt;TW EXCELENTE moka 250g</v>
      </c>
      <c r="C57" s="166"/>
      <c r="D57" s="167"/>
      <c r="E57" s="44">
        <f t="shared" si="4"/>
        <v>24</v>
      </c>
      <c r="F57" s="45">
        <f t="shared" si="5"/>
        <v>0</v>
      </c>
      <c r="G57" s="46">
        <f t="shared" si="6"/>
        <v>0</v>
      </c>
      <c r="H57" s="47">
        <v>5.5</v>
      </c>
      <c r="I57" s="48">
        <v>0.15</v>
      </c>
      <c r="J57" s="84">
        <f t="shared" si="7"/>
        <v>0</v>
      </c>
    </row>
    <row r="58" spans="1:10" s="5" customFormat="1" ht="39.5" customHeight="1">
      <c r="A58" s="85" t="str">
        <f t="shared" si="2"/>
        <v>TTWMACCAR-250</v>
      </c>
      <c r="B58" s="212" t="str">
        <f t="shared" si="3"/>
        <v>&gt;TW CARACOLITO moka 250g</v>
      </c>
      <c r="C58" s="210"/>
      <c r="D58" s="211"/>
      <c r="E58" s="49">
        <f t="shared" si="4"/>
        <v>12</v>
      </c>
      <c r="F58" s="50">
        <f t="shared" si="5"/>
        <v>0</v>
      </c>
      <c r="G58" s="51">
        <f t="shared" si="6"/>
        <v>0</v>
      </c>
      <c r="H58" s="52">
        <v>5.5</v>
      </c>
      <c r="I58" s="53">
        <v>0.15</v>
      </c>
      <c r="J58" s="86">
        <f t="shared" si="7"/>
        <v>0</v>
      </c>
    </row>
    <row r="59" spans="1:10" s="5" customFormat="1" ht="39.5" customHeight="1">
      <c r="A59" s="87" t="str">
        <f t="shared" si="2"/>
        <v>TTWCIAEFF-150</v>
      </c>
      <c r="B59" s="169" t="str">
        <f t="shared" si="3"/>
        <v>&gt;TW CIALDE EFFE CAFE' arabica 7g</v>
      </c>
      <c r="C59" s="170"/>
      <c r="D59" s="171"/>
      <c r="E59" s="60">
        <f t="shared" si="4"/>
        <v>150</v>
      </c>
      <c r="F59" s="61">
        <f t="shared" si="5"/>
        <v>0</v>
      </c>
      <c r="G59" s="62">
        <f t="shared" si="6"/>
        <v>0</v>
      </c>
      <c r="H59" s="63">
        <v>0.4</v>
      </c>
      <c r="I59" s="64">
        <v>0.15</v>
      </c>
      <c r="J59" s="88">
        <f t="shared" ref="J59" si="8">ROUND(G59*H59*(1-I59),2)</f>
        <v>0</v>
      </c>
    </row>
    <row r="60" spans="1:10" s="5" customFormat="1" ht="39.5" customHeight="1">
      <c r="A60" s="83" t="str">
        <f t="shared" si="2"/>
        <v>TTWCIAMIS-150</v>
      </c>
      <c r="B60" s="165" t="str">
        <f t="shared" si="3"/>
        <v>&gt;TW Cialde Miscela (30/70) 7g</v>
      </c>
      <c r="C60" s="166"/>
      <c r="D60" s="167"/>
      <c r="E60" s="44">
        <f t="shared" si="4"/>
        <v>150</v>
      </c>
      <c r="F60" s="45">
        <f t="shared" si="5"/>
        <v>0</v>
      </c>
      <c r="G60" s="46">
        <f t="shared" si="6"/>
        <v>0</v>
      </c>
      <c r="H60" s="47">
        <v>0.4</v>
      </c>
      <c r="I60" s="48">
        <v>0.15</v>
      </c>
      <c r="J60" s="84">
        <f t="shared" si="7"/>
        <v>0</v>
      </c>
    </row>
    <row r="61" spans="1:10" s="5" customFormat="1" ht="39.5" customHeight="1">
      <c r="A61" s="85" t="str">
        <f t="shared" si="2"/>
        <v>TTWCIADEC-150</v>
      </c>
      <c r="B61" s="212" t="str">
        <f t="shared" si="3"/>
        <v>&gt;TW Cialde Decaffeinato 7g</v>
      </c>
      <c r="C61" s="210"/>
      <c r="D61" s="211"/>
      <c r="E61" s="54">
        <f t="shared" si="4"/>
        <v>150</v>
      </c>
      <c r="F61" s="50">
        <f t="shared" si="5"/>
        <v>0</v>
      </c>
      <c r="G61" s="51">
        <f t="shared" si="6"/>
        <v>0</v>
      </c>
      <c r="H61" s="52">
        <v>0.5</v>
      </c>
      <c r="I61" s="53">
        <v>0.15</v>
      </c>
      <c r="J61" s="86">
        <f t="shared" si="7"/>
        <v>0</v>
      </c>
    </row>
    <row r="62" spans="1:10" s="5" customFormat="1" ht="39.5" customHeight="1">
      <c r="A62" s="83" t="str">
        <f t="shared" si="2"/>
        <v>TTWMACCHI-250</v>
      </c>
      <c r="B62" s="165" t="str">
        <f t="shared" si="3"/>
        <v>&gt;TW Chiapas Monorigine moka 250g</v>
      </c>
      <c r="C62" s="166"/>
      <c r="D62" s="167"/>
      <c r="E62" s="55">
        <f t="shared" si="4"/>
        <v>12</v>
      </c>
      <c r="F62" s="45">
        <f t="shared" si="5"/>
        <v>0</v>
      </c>
      <c r="G62" s="46">
        <f t="shared" si="6"/>
        <v>0</v>
      </c>
      <c r="H62" s="47">
        <v>6.3</v>
      </c>
      <c r="I62" s="48">
        <v>0.15</v>
      </c>
      <c r="J62" s="84">
        <f t="shared" si="7"/>
        <v>0</v>
      </c>
    </row>
    <row r="63" spans="1:10" s="5" customFormat="1" ht="39.5" customHeight="1">
      <c r="A63" s="85" t="str">
        <f t="shared" si="2"/>
        <v>TTWMACARR-250</v>
      </c>
      <c r="B63" s="212" t="str">
        <f t="shared" si="3"/>
        <v>&gt;TW Miscela arab/robusta moka 250g</v>
      </c>
      <c r="C63" s="210"/>
      <c r="D63" s="211"/>
      <c r="E63" s="49">
        <f t="shared" si="4"/>
        <v>12</v>
      </c>
      <c r="F63" s="50">
        <f t="shared" si="5"/>
        <v>0</v>
      </c>
      <c r="G63" s="51">
        <f t="shared" si="6"/>
        <v>0</v>
      </c>
      <c r="H63" s="52">
        <v>5.5</v>
      </c>
      <c r="I63" s="53">
        <v>0.15</v>
      </c>
      <c r="J63" s="86">
        <f t="shared" si="7"/>
        <v>0</v>
      </c>
    </row>
    <row r="64" spans="1:10" s="5" customFormat="1" ht="39.5" customHeight="1">
      <c r="A64" s="83" t="str">
        <f t="shared" si="2"/>
        <v>TTWMACESP-250</v>
      </c>
      <c r="B64" s="165" t="str">
        <f t="shared" si="3"/>
        <v>&gt;TW Espresso 250g</v>
      </c>
      <c r="C64" s="166"/>
      <c r="D64" s="167"/>
      <c r="E64" s="44">
        <f t="shared" si="4"/>
        <v>12</v>
      </c>
      <c r="F64" s="45">
        <f t="shared" si="5"/>
        <v>0</v>
      </c>
      <c r="G64" s="46">
        <f t="shared" si="6"/>
        <v>0</v>
      </c>
      <c r="H64" s="47">
        <v>6.3</v>
      </c>
      <c r="I64" s="48">
        <v>0.15</v>
      </c>
      <c r="J64" s="84">
        <f t="shared" si="7"/>
        <v>0</v>
      </c>
    </row>
    <row r="65" spans="1:11" s="5" customFormat="1" ht="39.5" customHeight="1">
      <c r="A65" s="85" t="str">
        <f t="shared" si="2"/>
        <v>TTWMACDEC-250</v>
      </c>
      <c r="B65" s="212" t="str">
        <f t="shared" si="3"/>
        <v>&gt;TW Decaffeinato Nat. Moka 250g</v>
      </c>
      <c r="C65" s="210"/>
      <c r="D65" s="211"/>
      <c r="E65" s="54">
        <f t="shared" si="4"/>
        <v>12</v>
      </c>
      <c r="F65" s="50">
        <f t="shared" si="5"/>
        <v>0</v>
      </c>
      <c r="G65" s="51">
        <f t="shared" si="6"/>
        <v>0</v>
      </c>
      <c r="H65" s="52">
        <v>7.95</v>
      </c>
      <c r="I65" s="53">
        <v>0.15</v>
      </c>
      <c r="J65" s="86">
        <f t="shared" si="7"/>
        <v>0</v>
      </c>
    </row>
    <row r="66" spans="1:11" s="5" customFormat="1" ht="39.5" customHeight="1">
      <c r="A66" s="83" t="str">
        <f t="shared" si="2"/>
        <v>TTWGRAARR-500</v>
      </c>
      <c r="B66" s="165" t="str">
        <f t="shared" si="3"/>
        <v>&gt;TW Grani arab/robusta (50/50) 500g</v>
      </c>
      <c r="C66" s="166"/>
      <c r="D66" s="167"/>
      <c r="E66" s="55">
        <f t="shared" si="4"/>
        <v>12</v>
      </c>
      <c r="F66" s="45">
        <f t="shared" si="5"/>
        <v>0</v>
      </c>
      <c r="G66" s="46">
        <f t="shared" si="6"/>
        <v>0</v>
      </c>
      <c r="H66" s="47">
        <v>10.9</v>
      </c>
      <c r="I66" s="48">
        <v>0.15</v>
      </c>
      <c r="J66" s="84">
        <f t="shared" si="7"/>
        <v>0</v>
      </c>
    </row>
    <row r="67" spans="1:11" s="5" customFormat="1" ht="39.5" customHeight="1">
      <c r="A67" s="81" t="str">
        <f t="shared" si="2"/>
        <v>TTWGRAEFF-500</v>
      </c>
      <c r="B67" s="209" t="str">
        <f t="shared" si="3"/>
        <v>&gt;TW GRANI EFFE CAFE' arabica 500g</v>
      </c>
      <c r="C67" s="210"/>
      <c r="D67" s="211"/>
      <c r="E67" s="39">
        <f t="shared" si="4"/>
        <v>12</v>
      </c>
      <c r="F67" s="40">
        <f t="shared" si="5"/>
        <v>0</v>
      </c>
      <c r="G67" s="41">
        <f t="shared" si="6"/>
        <v>0</v>
      </c>
      <c r="H67" s="42">
        <v>11</v>
      </c>
      <c r="I67" s="43">
        <v>0.15</v>
      </c>
      <c r="J67" s="82">
        <f t="shared" si="7"/>
        <v>0</v>
      </c>
    </row>
    <row r="68" spans="1:11" s="5" customFormat="1" ht="29.25" customHeight="1">
      <c r="E68" s="217" t="s">
        <v>54</v>
      </c>
      <c r="F68" s="218"/>
      <c r="G68" s="218"/>
      <c r="H68" s="218"/>
      <c r="I68" s="219"/>
      <c r="J68" s="80">
        <f>SUM(J56:J67)</f>
        <v>0</v>
      </c>
    </row>
    <row r="69" spans="1:11" s="5" customFormat="1" ht="34.25" customHeight="1">
      <c r="A69" s="16"/>
      <c r="B69" s="16"/>
      <c r="C69" s="16"/>
      <c r="D69" s="17"/>
      <c r="E69" s="220" t="s">
        <v>55</v>
      </c>
      <c r="F69" s="221"/>
      <c r="G69" s="221"/>
      <c r="H69" s="221"/>
      <c r="I69" s="222"/>
      <c r="J69" s="18">
        <f>IF(J68&gt;=360,0,20)</f>
        <v>20</v>
      </c>
    </row>
    <row r="70" spans="1:11" s="5" customFormat="1" ht="18" customHeight="1">
      <c r="A70" s="16"/>
      <c r="B70" s="16"/>
      <c r="C70" s="16"/>
      <c r="D70" s="17"/>
      <c r="E70" s="223" t="s">
        <v>57</v>
      </c>
      <c r="F70" s="221"/>
      <c r="G70" s="221"/>
      <c r="H70" s="221"/>
      <c r="I70" s="222"/>
      <c r="J70" s="18">
        <f>J68+J69</f>
        <v>20</v>
      </c>
    </row>
    <row r="71" spans="1:11" s="5" customFormat="1" ht="5" customHeight="1"/>
    <row r="72" spans="1:11" s="5" customFormat="1" ht="18" customHeight="1">
      <c r="A72" s="213" t="s">
        <v>22</v>
      </c>
      <c r="B72" s="166"/>
      <c r="C72" s="166"/>
      <c r="D72" s="167"/>
      <c r="E72" s="214" t="s">
        <v>6</v>
      </c>
      <c r="F72" s="215"/>
      <c r="G72" s="215"/>
      <c r="H72" s="215"/>
      <c r="I72" s="215"/>
      <c r="J72" s="216"/>
    </row>
    <row r="73" spans="1:11" s="5" customFormat="1" ht="29" customHeight="1">
      <c r="A73" s="213" t="s">
        <v>23</v>
      </c>
      <c r="B73" s="166"/>
      <c r="C73" s="166"/>
      <c r="D73" s="167"/>
      <c r="E73" s="214" t="s">
        <v>49</v>
      </c>
      <c r="F73" s="215"/>
      <c r="G73" s="215"/>
      <c r="H73" s="215"/>
      <c r="I73" s="215"/>
      <c r="J73" s="216"/>
    </row>
    <row r="74" spans="1:11" s="5" customFormat="1" ht="5" customHeight="1"/>
    <row r="75" spans="1:11" s="5" customFormat="1" ht="20" customHeight="1">
      <c r="J75" s="15" t="s">
        <v>24</v>
      </c>
    </row>
    <row r="76" spans="1:11" s="5" customFormat="1" ht="7" customHeight="1"/>
    <row r="77" spans="1:11" ht="12" customHeight="1">
      <c r="A77" s="208" t="s">
        <v>32</v>
      </c>
      <c r="B77" s="208"/>
      <c r="C77" s="208"/>
      <c r="D77" s="208"/>
      <c r="E77" s="208"/>
      <c r="F77" s="208"/>
      <c r="G77" s="208"/>
      <c r="H77" s="208"/>
      <c r="I77" s="208"/>
      <c r="J77" s="208"/>
      <c r="K77" s="208"/>
    </row>
    <row r="78" spans="1:11" ht="30" customHeight="1"/>
  </sheetData>
  <sheetProtection algorithmName="SHA-512" hashValue="Pp6u+exRD8BDxdNIPQ2I4q6QvUqVejjKwgZoQMqyvTCVbjkbsNnKf4Z0vO0YWFQPCG54Tpmd7IOzWmwtdnh4HA==" saltValue="j3VXuK8K63/rjY4nxiWVXw==" spinCount="100000" sheet="1" selectLockedCells="1"/>
  <mergeCells count="101">
    <mergeCell ref="A77:K77"/>
    <mergeCell ref="B56:D56"/>
    <mergeCell ref="B57:D57"/>
    <mergeCell ref="B58:D58"/>
    <mergeCell ref="B63:D63"/>
    <mergeCell ref="B64:D64"/>
    <mergeCell ref="B65:D65"/>
    <mergeCell ref="B61:D61"/>
    <mergeCell ref="B66:D66"/>
    <mergeCell ref="B67:D67"/>
    <mergeCell ref="A73:D73"/>
    <mergeCell ref="E73:J73"/>
    <mergeCell ref="E68:I68"/>
    <mergeCell ref="E69:I69"/>
    <mergeCell ref="E70:I70"/>
    <mergeCell ref="A72:D72"/>
    <mergeCell ref="E72:J72"/>
    <mergeCell ref="B62:D62"/>
    <mergeCell ref="A13:C13"/>
    <mergeCell ref="E17:J17"/>
    <mergeCell ref="A26:J26"/>
    <mergeCell ref="A27:D27"/>
    <mergeCell ref="E27:F27"/>
    <mergeCell ref="G27:J27"/>
    <mergeCell ref="F24:J24"/>
    <mergeCell ref="A24:E24"/>
    <mergeCell ref="D18:H18"/>
    <mergeCell ref="A18:C18"/>
    <mergeCell ref="D13:E13"/>
    <mergeCell ref="G13:J13"/>
    <mergeCell ref="F19:H19"/>
    <mergeCell ref="A19:C19"/>
    <mergeCell ref="A15:C17"/>
    <mergeCell ref="E15:J15"/>
    <mergeCell ref="E16:J16"/>
    <mergeCell ref="A22:C22"/>
    <mergeCell ref="D21:J21"/>
    <mergeCell ref="A23:C23"/>
    <mergeCell ref="D23:J23"/>
    <mergeCell ref="B54:D54"/>
    <mergeCell ref="C35:F35"/>
    <mergeCell ref="C36:F36"/>
    <mergeCell ref="C37:F37"/>
    <mergeCell ref="C39:F39"/>
    <mergeCell ref="C40:F40"/>
    <mergeCell ref="C41:F41"/>
    <mergeCell ref="C42:F42"/>
    <mergeCell ref="B60:D60"/>
    <mergeCell ref="C44:F44"/>
    <mergeCell ref="C45:F45"/>
    <mergeCell ref="B59:D59"/>
    <mergeCell ref="C46:F46"/>
    <mergeCell ref="A46:B46"/>
    <mergeCell ref="A44:B44"/>
    <mergeCell ref="A45:B45"/>
    <mergeCell ref="A52:J52"/>
    <mergeCell ref="A30:F30"/>
    <mergeCell ref="D22:J22"/>
    <mergeCell ref="A20:C20"/>
    <mergeCell ref="D20:F20"/>
    <mergeCell ref="C43:F43"/>
    <mergeCell ref="A35:B35"/>
    <mergeCell ref="A36:B36"/>
    <mergeCell ref="A37:B37"/>
    <mergeCell ref="A39:B39"/>
    <mergeCell ref="A40:B40"/>
    <mergeCell ref="A38:B38"/>
    <mergeCell ref="C38:F38"/>
    <mergeCell ref="C34:F34"/>
    <mergeCell ref="A32:J32"/>
    <mergeCell ref="A34:B34"/>
    <mergeCell ref="A41:B41"/>
    <mergeCell ref="A42:B42"/>
    <mergeCell ref="A43:B43"/>
    <mergeCell ref="A28:D28"/>
    <mergeCell ref="E28:F28"/>
    <mergeCell ref="G28:J28"/>
    <mergeCell ref="A1:J1"/>
    <mergeCell ref="E7:J7"/>
    <mergeCell ref="A5:C7"/>
    <mergeCell ref="E6:J6"/>
    <mergeCell ref="B3:D3"/>
    <mergeCell ref="E5:J5"/>
    <mergeCell ref="G3:J3"/>
    <mergeCell ref="G29:I30"/>
    <mergeCell ref="D8:J8"/>
    <mergeCell ref="A9:C9"/>
    <mergeCell ref="F10:H10"/>
    <mergeCell ref="D9:H9"/>
    <mergeCell ref="A10:C10"/>
    <mergeCell ref="A8:C8"/>
    <mergeCell ref="F11:G11"/>
    <mergeCell ref="H11:J11"/>
    <mergeCell ref="G12:J12"/>
    <mergeCell ref="D11:E11"/>
    <mergeCell ref="A11:C11"/>
    <mergeCell ref="A12:C12"/>
    <mergeCell ref="D12:E12"/>
    <mergeCell ref="H20:J20"/>
    <mergeCell ref="A21:C21"/>
    <mergeCell ref="A29:F29"/>
  </mergeCells>
  <pageMargins left="0.35433070866141736" right="0.35433070866141736" top="0.74803149606299213" bottom="0.39370078740157483" header="0.15748031496062992" footer="0.27559055118110237"/>
  <pageSetup paperSize="9" firstPageNumber="0" fitToHeight="2" orientation="portrait" horizontalDpi="300" verticalDpi="300"/>
  <headerFooter alignWithMargins="0">
    <oddHeader>&amp;L&amp;"Times New Roman,Normale"Tatawelo Società Cooperativa - Impresa Sociale
Via Cavour 7  -  12042 Bra (CN)  -  Part. IVA 06241990487  -  Cod. Fisc. 94129420488
Banca Popolare Etica, fil. di Firenze    IBAN   IT 43 E 05018 02800 000011173069</oddHeader>
  </headerFooter>
  <cellWatches>
    <cellWatch r="Y12"/>
    <cellWatch r="W30"/>
    <cellWatch r="Y9"/>
    <cellWatch r="Y10"/>
    <cellWatch r="W28"/>
    <cellWatch r="M12"/>
    <cellWatch r="T25"/>
    <cellWatch r="T23"/>
    <cellWatch r="W26"/>
    <cellWatch r="T24"/>
    <cellWatch r="W36"/>
    <cellWatch r="T26"/>
    <cellWatch r="W31"/>
    <cellWatch r="W29"/>
    <cellWatch r="T27"/>
    <cellWatch r="W32"/>
    <cellWatch r="Y17"/>
    <cellWatch r="W33"/>
    <cellWatch r="Y20"/>
    <cellWatch r="Y23"/>
    <cellWatch r="I6"/>
    <cellWatch r="I14"/>
    <cellWatch r="I2"/>
    <cellWatch r="I3"/>
    <cellWatch r="I12"/>
    <cellWatch r="K6"/>
    <cellWatch r="G10"/>
    <cellWatch r="G8"/>
    <cellWatch r="I11"/>
    <cellWatch r="G9"/>
    <cellWatch r="I13"/>
    <cellWatch r="I18"/>
    <cellWatch r="I8"/>
    <cellWatch r="Y15"/>
    <cellWatch r="Y18"/>
    <cellWatch r="W27"/>
    <cellWatch r="Y19"/>
    <cellWatch r="W34"/>
    <cellWatch r="Y21"/>
    <cellWatch r="Y24"/>
    <cellWatch r="W35"/>
    <cellWatch r="W37"/>
    <cellWatch r="Y13"/>
    <cellWatch r="M13"/>
    <cellWatch r="W40"/>
    <cellWatch r="T28"/>
    <cellWatch r="Y16"/>
    <cellWatch r="Y22"/>
    <cellWatch r="Y25"/>
    <cellWatch r="I15"/>
    <cellWatch r="U13"/>
    <cellWatch r="U9"/>
    <cellWatch r="P25"/>
    <cellWatch r="S31"/>
    <cellWatch r="U10"/>
    <cellWatch r="S30"/>
    <cellWatch r="U18"/>
    <cellWatch r="S35"/>
    <cellWatch r="U21"/>
    <cellWatch r="U24"/>
    <cellWatch r="S32"/>
    <cellWatch r="P26"/>
    <cellWatch r="P24"/>
    <cellWatch r="S27"/>
    <cellWatch r="U16"/>
    <cellWatch r="U19"/>
    <cellWatch r="S40"/>
    <cellWatch r="W41"/>
    <cellWatch r="Z13"/>
    <cellWatch r="X32"/>
    <cellWatch r="Z9"/>
    <cellWatch r="Z10"/>
    <cellWatch r="X30"/>
    <cellWatch r="N13"/>
    <cellWatch r="U26"/>
    <cellWatch r="X27"/>
    <cellWatch r="U25"/>
    <cellWatch r="P13"/>
    <cellWatch r="P9"/>
    <cellWatch r="N30"/>
    <cellWatch r="W25"/>
    <cellWatch r="M9"/>
    <cellWatch r="T22"/>
    <cellWatch r="T20"/>
    <cellWatch r="W23"/>
    <cellWatch r="T21"/>
    <cellWatch r="I9"/>
    <cellWatch r="I10"/>
    <cellWatch r="Y14"/>
    <cellWatch r="W24"/>
    <cellWatch r="Y11"/>
    <cellWatch r="M15"/>
    <cellWatch r="M18"/>
    <cellWatch r="T29"/>
    <cellWatch r="Y26"/>
    <cellWatch r="W42"/>
    <cellWatch r="T30"/>
    <cellWatch r="Y27"/>
    <cellWatch r="I20"/>
    <cellWatch r="P27"/>
    <cellWatch r="S33"/>
    <cellWatch r="U20"/>
    <cellWatch r="S37"/>
    <cellWatch r="U23"/>
    <cellWatch r="S34"/>
    <cellWatch r="P28"/>
    <cellWatch r="S29"/>
    <cellWatch r="S42"/>
    <cellWatch r="W43"/>
    <cellWatch r="X34"/>
    <cellWatch r="U28"/>
    <cellWatch r="X29"/>
    <cellWatch r="U27"/>
    <cellWatch r="N32"/>
    <cellWatch r="I19"/>
    <cellWatch r="U12"/>
    <cellWatch r="U22"/>
    <cellWatch r="S28"/>
    <cellWatch r="U15"/>
    <cellWatch r="M19"/>
    <cellWatch r="M21"/>
    <cellWatch r="M22"/>
    <cellWatch r="T32"/>
    <cellWatch r="T33"/>
    <cellWatch r="T31"/>
    <cellWatch r="Y30"/>
    <cellWatch r="Y29"/>
    <cellWatch r="W44"/>
    <cellWatch r="M16"/>
    <cellWatch r="Y28"/>
    <cellWatch r="U17"/>
    <cellWatch r="P23"/>
    <cellWatch r="S26"/>
    <cellWatch r="S36"/>
    <cellWatch r="I7"/>
    <cellWatch r="K9"/>
    <cellWatch r="G13"/>
    <cellWatch r="G11"/>
    <cellWatch r="G12"/>
    <cellWatch r="I16"/>
    <cellWatch r="M17"/>
    <cellWatch r="M20"/>
    <cellWatch r="Z12"/>
    <cellWatch r="X28"/>
    <cellWatch r="N12"/>
    <cellWatch r="X26"/>
    <cellWatch r="P12"/>
    <cellWatch r="N28"/>
    <cellWatch r="M14"/>
    <cellWatch r="W22"/>
    <cellWatch r="T19"/>
    <cellWatch r="T17"/>
    <cellWatch r="W20"/>
    <cellWatch r="T1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01-ordine</vt:lpstr>
      <vt:lpstr>'01-ordine'!Excel_BuiltIn_Print_Area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2024-09-21T13:40:22Z</cp:lastPrinted>
  <dcterms:created xsi:type="dcterms:W3CDTF">2020-04-24T21:57:54Z</dcterms:created>
  <dcterms:modified xsi:type="dcterms:W3CDTF">2024-11-16T17:01:40Z</dcterms:modified>
</cp:coreProperties>
</file>